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rica\Desktop\rebalans 2024\"/>
    </mc:Choice>
  </mc:AlternateContent>
  <bookViews>
    <workbookView xWindow="240" yWindow="75" windowWidth="15480" windowHeight="6210"/>
  </bookViews>
  <sheets>
    <sheet name="REBALANS 2024" sheetId="5" r:id="rId1"/>
  </sheets>
  <calcPr calcId="152511"/>
</workbook>
</file>

<file path=xl/calcChain.xml><?xml version="1.0" encoding="utf-8"?>
<calcChain xmlns="http://schemas.openxmlformats.org/spreadsheetml/2006/main">
  <c r="E42" i="5" l="1"/>
  <c r="E41" i="5"/>
  <c r="E36" i="5"/>
  <c r="E30" i="5"/>
  <c r="E29" i="5"/>
  <c r="E26" i="5"/>
  <c r="E22" i="5"/>
  <c r="E24" i="5"/>
  <c r="E21" i="5"/>
  <c r="E20" i="5"/>
  <c r="E19" i="5"/>
  <c r="K43" i="5"/>
  <c r="K42" i="5"/>
  <c r="K41" i="5"/>
  <c r="K20" i="5"/>
  <c r="K19" i="5"/>
  <c r="H24" i="5" l="1"/>
  <c r="O25" i="5" l="1"/>
  <c r="Q30" i="5" l="1"/>
  <c r="V43" i="5" l="1"/>
  <c r="V42" i="5"/>
  <c r="Q43" i="5"/>
  <c r="E43" i="5" s="1"/>
  <c r="Q42" i="5"/>
  <c r="N43" i="5"/>
  <c r="N42" i="5"/>
  <c r="V41" i="5"/>
  <c r="Q41" i="5"/>
  <c r="N41" i="5"/>
  <c r="P40" i="5"/>
  <c r="P39" i="5" s="1"/>
  <c r="N40" i="5"/>
  <c r="N39" i="5" s="1"/>
  <c r="M40" i="5"/>
  <c r="M39" i="5"/>
  <c r="Q35" i="5"/>
  <c r="P35" i="5"/>
  <c r="N35" i="5"/>
  <c r="N34" i="5" s="1"/>
  <c r="M35" i="5"/>
  <c r="M34" i="5" s="1"/>
  <c r="Q34" i="5"/>
  <c r="P34" i="5"/>
  <c r="O34" i="5"/>
  <c r="V32" i="5"/>
  <c r="N32" i="5"/>
  <c r="O32" i="5" s="1"/>
  <c r="O31" i="5" s="1"/>
  <c r="O27" i="5" s="1"/>
  <c r="H32" i="5"/>
  <c r="U31" i="5"/>
  <c r="U27" i="5" s="1"/>
  <c r="S31" i="5"/>
  <c r="T31" i="5"/>
  <c r="R31" i="5"/>
  <c r="P31" i="5"/>
  <c r="N31" i="5"/>
  <c r="M31" i="5"/>
  <c r="L31" i="5"/>
  <c r="K31" i="5"/>
  <c r="J31" i="5"/>
  <c r="I31" i="5"/>
  <c r="H31" i="5"/>
  <c r="H27" i="5" s="1"/>
  <c r="G31" i="5"/>
  <c r="F31" i="5"/>
  <c r="V29" i="5"/>
  <c r="V28" i="5" s="1"/>
  <c r="Q29" i="5"/>
  <c r="Q28" i="5" s="1"/>
  <c r="N29" i="5"/>
  <c r="N28" i="5" s="1"/>
  <c r="U28" i="5"/>
  <c r="S28" i="5"/>
  <c r="T28" i="5"/>
  <c r="R28" i="5"/>
  <c r="P28" i="5"/>
  <c r="P27" i="5" s="1"/>
  <c r="O28" i="5"/>
  <c r="M28" i="5"/>
  <c r="M27" i="5" s="1"/>
  <c r="L28" i="5"/>
  <c r="K28" i="5"/>
  <c r="J28" i="5"/>
  <c r="I28" i="5"/>
  <c r="H28" i="5"/>
  <c r="F28" i="5"/>
  <c r="S27" i="5"/>
  <c r="T27" i="5"/>
  <c r="R27" i="5"/>
  <c r="L27" i="5"/>
  <c r="K27" i="5"/>
  <c r="J27" i="5"/>
  <c r="I27" i="5"/>
  <c r="G27" i="5"/>
  <c r="F27" i="5"/>
  <c r="V26" i="5"/>
  <c r="Q26" i="5"/>
  <c r="Q25" i="5" s="1"/>
  <c r="N26" i="5"/>
  <c r="V25" i="5"/>
  <c r="U25" i="5"/>
  <c r="S25" i="5"/>
  <c r="T25" i="5"/>
  <c r="R25" i="5"/>
  <c r="P25" i="5"/>
  <c r="N25" i="5"/>
  <c r="M25" i="5"/>
  <c r="V24" i="5"/>
  <c r="Q24" i="5"/>
  <c r="Q23" i="5" s="1"/>
  <c r="N24" i="5"/>
  <c r="V23" i="5"/>
  <c r="U23" i="5"/>
  <c r="S23" i="5"/>
  <c r="T23" i="5"/>
  <c r="R23" i="5"/>
  <c r="P23" i="5"/>
  <c r="N23" i="5"/>
  <c r="M23" i="5"/>
  <c r="V21" i="5"/>
  <c r="V22" i="5"/>
  <c r="V18" i="5"/>
  <c r="V19" i="5"/>
  <c r="N19" i="5"/>
  <c r="N20" i="5"/>
  <c r="N21" i="5"/>
  <c r="N22" i="5"/>
  <c r="N18" i="5"/>
  <c r="U17" i="5"/>
  <c r="M17" i="5"/>
  <c r="V15" i="5"/>
  <c r="V16" i="5"/>
  <c r="V13" i="5" s="1"/>
  <c r="Q15" i="5"/>
  <c r="Q16" i="5"/>
  <c r="N15" i="5"/>
  <c r="N16" i="5"/>
  <c r="V14" i="5"/>
  <c r="Q14" i="5"/>
  <c r="N14" i="5"/>
  <c r="U13" i="5"/>
  <c r="S13" i="5"/>
  <c r="T13" i="5"/>
  <c r="R13" i="5"/>
  <c r="P13" i="5"/>
  <c r="N13" i="5"/>
  <c r="M13" i="5"/>
  <c r="V31" i="5" l="1"/>
  <c r="V27" i="5" s="1"/>
  <c r="E32" i="5"/>
  <c r="Q13" i="5"/>
  <c r="Q40" i="5"/>
  <c r="Q39" i="5" s="1"/>
  <c r="Q32" i="5"/>
  <c r="Q31" i="5" s="1"/>
  <c r="Q27" i="5" s="1"/>
  <c r="N27" i="5"/>
  <c r="Q18" i="5"/>
  <c r="Q22" i="5"/>
  <c r="Q21" i="5"/>
  <c r="N17" i="5"/>
  <c r="M12" i="5"/>
  <c r="M45" i="5" s="1"/>
  <c r="P17" i="5" l="1"/>
  <c r="P12" i="5" s="1"/>
  <c r="P45" i="5" s="1"/>
  <c r="Q20" i="5"/>
  <c r="Q19" i="5"/>
  <c r="Q17" i="5" l="1"/>
  <c r="V20" i="5" l="1"/>
  <c r="V17" i="5" s="1"/>
  <c r="E31" i="5" l="1"/>
  <c r="H43" i="5" l="1"/>
  <c r="H42" i="5"/>
  <c r="H41" i="5"/>
  <c r="G40" i="5"/>
  <c r="G39" i="5" s="1"/>
  <c r="H36" i="5"/>
  <c r="G35" i="5"/>
  <c r="G34" i="5" s="1"/>
  <c r="H30" i="5"/>
  <c r="H29" i="5"/>
  <c r="G28" i="5"/>
  <c r="H26" i="5"/>
  <c r="H25" i="5" s="1"/>
  <c r="G25" i="5"/>
  <c r="H23" i="5"/>
  <c r="G23" i="5"/>
  <c r="H22" i="5"/>
  <c r="H21" i="5"/>
  <c r="H20" i="5"/>
  <c r="H19" i="5"/>
  <c r="H18" i="5"/>
  <c r="E18" i="5" s="1"/>
  <c r="G17" i="5"/>
  <c r="G13" i="5"/>
  <c r="H16" i="5"/>
  <c r="E16" i="5" s="1"/>
  <c r="H15" i="5"/>
  <c r="E15" i="5" s="1"/>
  <c r="H14" i="5"/>
  <c r="E14" i="5" s="1"/>
  <c r="V40" i="5"/>
  <c r="V39" i="5" s="1"/>
  <c r="U40" i="5"/>
  <c r="U39" i="5" s="1"/>
  <c r="T40" i="5"/>
  <c r="T39" i="5" s="1"/>
  <c r="S40" i="5"/>
  <c r="S39" i="5" s="1"/>
  <c r="R40" i="5"/>
  <c r="R39" i="5" s="1"/>
  <c r="O40" i="5"/>
  <c r="O39" i="5" s="1"/>
  <c r="L40" i="5"/>
  <c r="L39" i="5" s="1"/>
  <c r="K40" i="5"/>
  <c r="K39" i="5" s="1"/>
  <c r="J40" i="5"/>
  <c r="J39" i="5" s="1"/>
  <c r="I40" i="5"/>
  <c r="I39" i="5" s="1"/>
  <c r="F40" i="5"/>
  <c r="F39" i="5" s="1"/>
  <c r="V35" i="5"/>
  <c r="V34" i="5" s="1"/>
  <c r="U35" i="5"/>
  <c r="U34" i="5" s="1"/>
  <c r="T35" i="5"/>
  <c r="T34" i="5" s="1"/>
  <c r="S35" i="5"/>
  <c r="S34" i="5" s="1"/>
  <c r="R35" i="5"/>
  <c r="O35" i="5"/>
  <c r="L35" i="5"/>
  <c r="L34" i="5" s="1"/>
  <c r="K35" i="5"/>
  <c r="K34" i="5" s="1"/>
  <c r="J35" i="5"/>
  <c r="I35" i="5"/>
  <c r="I34" i="5" s="1"/>
  <c r="F35" i="5"/>
  <c r="F34" i="5" s="1"/>
  <c r="R34" i="5"/>
  <c r="J34" i="5"/>
  <c r="E25" i="5"/>
  <c r="L25" i="5"/>
  <c r="K25" i="5"/>
  <c r="J25" i="5"/>
  <c r="I25" i="5"/>
  <c r="F25" i="5"/>
  <c r="E23" i="5"/>
  <c r="O23" i="5"/>
  <c r="L23" i="5"/>
  <c r="K23" i="5"/>
  <c r="J23" i="5"/>
  <c r="I23" i="5"/>
  <c r="F23" i="5"/>
  <c r="T17" i="5"/>
  <c r="T12" i="5" s="1"/>
  <c r="T45" i="5" s="1"/>
  <c r="S17" i="5"/>
  <c r="R17" i="5"/>
  <c r="O17" i="5"/>
  <c r="L17" i="5"/>
  <c r="K17" i="5"/>
  <c r="J17" i="5"/>
  <c r="I17" i="5"/>
  <c r="F17" i="5"/>
  <c r="O13" i="5"/>
  <c r="L13" i="5"/>
  <c r="K13" i="5"/>
  <c r="J13" i="5"/>
  <c r="I13" i="5"/>
  <c r="F13" i="5"/>
  <c r="G12" i="5" l="1"/>
  <c r="G45" i="5" s="1"/>
  <c r="U12" i="5"/>
  <c r="U45" i="5" s="1"/>
  <c r="V12" i="5"/>
  <c r="V45" i="5" s="1"/>
  <c r="R12" i="5"/>
  <c r="R45" i="5" s="1"/>
  <c r="H13" i="5"/>
  <c r="E13" i="5"/>
  <c r="S12" i="5"/>
  <c r="S45" i="5" s="1"/>
  <c r="H35" i="5"/>
  <c r="H34" i="5" s="1"/>
  <c r="E35" i="5"/>
  <c r="E34" i="5" s="1"/>
  <c r="F12" i="5"/>
  <c r="F45" i="5" s="1"/>
  <c r="H17" i="5"/>
  <c r="L12" i="5"/>
  <c r="E28" i="5"/>
  <c r="E27" i="5" s="1"/>
  <c r="K12" i="5"/>
  <c r="K45" i="5" s="1"/>
  <c r="E17" i="5"/>
  <c r="O12" i="5"/>
  <c r="I12" i="5"/>
  <c r="I45" i="5" s="1"/>
  <c r="E40" i="5"/>
  <c r="E39" i="5" s="1"/>
  <c r="H40" i="5"/>
  <c r="H39" i="5" s="1"/>
  <c r="J12" i="5"/>
  <c r="J45" i="5" s="1"/>
  <c r="H12" i="5" l="1"/>
  <c r="H45" i="5" s="1"/>
  <c r="O45" i="5"/>
  <c r="Q12" i="5"/>
  <c r="Q45" i="5" s="1"/>
  <c r="L45" i="5"/>
  <c r="N12" i="5"/>
  <c r="N45" i="5" s="1"/>
  <c r="E12" i="5"/>
  <c r="E45" i="5" s="1"/>
</calcChain>
</file>

<file path=xl/sharedStrings.xml><?xml version="1.0" encoding="utf-8"?>
<sst xmlns="http://schemas.openxmlformats.org/spreadsheetml/2006/main" count="66" uniqueCount="50">
  <si>
    <t>Opći prihodi i primici</t>
  </si>
  <si>
    <t>Vlastiti prihodi</t>
  </si>
  <si>
    <t>Pomoći</t>
  </si>
  <si>
    <t>Donacije</t>
  </si>
  <si>
    <t>Šifra</t>
  </si>
  <si>
    <t>Naziv</t>
  </si>
  <si>
    <t>Prihodi od nefinancijske imovine i nadoknade šteta s osnova osiguranja</t>
  </si>
  <si>
    <t>Administracija i upravljanje</t>
  </si>
  <si>
    <t>RASHODI POSLOVANJA</t>
  </si>
  <si>
    <t>Rashodi za zaposlene</t>
  </si>
  <si>
    <t>Plaće (Bruto)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</si>
  <si>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</si>
  <si>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</si>
  <si>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</si>
  <si>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</si>
  <si>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</si>
  <si>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</si>
  <si>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</si>
  <si>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</si>
  <si>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Postrojenje i oprema</t>
  </si>
  <si>
    <t>Rashodi za nabavu nefin. imovine</t>
  </si>
  <si>
    <t>Rashodi za nabavu proiz.e dug.imovine</t>
  </si>
  <si>
    <t>Gradsko kazalište lutaka</t>
  </si>
  <si>
    <t>Grad</t>
  </si>
  <si>
    <t>Naknade troškova osobama izvan radnog odnosa</t>
  </si>
  <si>
    <t>1.</t>
  </si>
  <si>
    <t>2.</t>
  </si>
  <si>
    <t>3.</t>
  </si>
  <si>
    <t>Program: Redovna djelatnost/premijere, reprize/</t>
  </si>
  <si>
    <t>Ostali rashodi za zaposlene</t>
  </si>
  <si>
    <t>EKONOMSKA KLASIFIKACIJA</t>
  </si>
  <si>
    <t>Reprezentacija</t>
  </si>
  <si>
    <t>Program: STRUČNA I UPRAVNA VIJEĆA</t>
  </si>
  <si>
    <t>Aktivnost:Festival MALI MARULIĆ</t>
  </si>
  <si>
    <t>Ministarstvo</t>
  </si>
  <si>
    <t>Prijevozna sredstva</t>
  </si>
  <si>
    <t>IZVORI FINANCIRANJA</t>
  </si>
  <si>
    <t>Prihodi po posebnim propisima /ulznice/ i prihod od nefinancijske imovine</t>
  </si>
  <si>
    <t>Naknade građanima i kućanstvima na temelju osiguranja i druge naknade</t>
  </si>
  <si>
    <t>Ostale naknade građanima i kućanstvima</t>
  </si>
  <si>
    <t>SVEUKUPNO 1 + 2 + 3</t>
  </si>
  <si>
    <t>Izmjene i dopune</t>
  </si>
  <si>
    <t>Novi plan</t>
  </si>
  <si>
    <t>Rashodi za dodatna ulaganja na nefinancijskoj imovini</t>
  </si>
  <si>
    <t>Dodatna ulaganja na građevinskim objektima</t>
  </si>
  <si>
    <t>Rebalans</t>
  </si>
  <si>
    <t>Rebal.</t>
  </si>
  <si>
    <t>VIŠAK PRIHODA KOJI NAMJERAVAMO POTROŠITI U 2024.</t>
  </si>
  <si>
    <t>PRIJEDLOG izmjena PLANA ZA 2024.</t>
  </si>
  <si>
    <t>PRIJEDLOG  IZMJENA I DOPUNA FINANCIJSKOG PLANA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</si>
</sst>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rgb="FF7030A0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sz val="12"/>
      <color rgb="FF7030A0"/>
      <name val="Arial"/>
      <family val="2"/>
      <charset val="238"/>
    </font>
    <font>
      <sz val="12"/>
      <color rgb="FF7030A0"/>
      <name val="Calibri"/>
      <family val="2"/>
      <charset val="238"/>
      <scheme val="minor"/>
    </font>
    <font>
      <b/>
      <sz val="8"/>
      <color rgb="FF7030A0"/>
      <name val="Arial"/>
      <family val="2"/>
      <charset val="238"/>
    </font>
    <font>
      <b/>
      <sz val="9"/>
      <color rgb="FF7030A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3" fillId="0" borderId="3" xfId="0" applyFont="1" applyBorder="1" applyAlignment="1"/>
    <xf numFmtId="0" fontId="3" fillId="0" borderId="2" xfId="0" applyFont="1" applyBorder="1"/>
    <xf numFmtId="0" fontId="2" fillId="0" borderId="6" xfId="0" applyFont="1" applyBorder="1"/>
    <xf numFmtId="0" fontId="3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4" xfId="0" applyFont="1" applyBorder="1" applyAlignment="1">
      <alignment wrapText="1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7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21" xfId="0" applyFont="1" applyBorder="1"/>
    <xf numFmtId="4" fontId="0" fillId="0" borderId="0" xfId="0" applyNumberFormat="1"/>
    <xf numFmtId="4" fontId="3" fillId="0" borderId="1" xfId="0" applyNumberFormat="1" applyFont="1" applyBorder="1"/>
    <xf numFmtId="4" fontId="3" fillId="0" borderId="5" xfId="0" applyNumberFormat="1" applyFont="1" applyBorder="1" applyAlignment="1">
      <alignment wrapText="1"/>
    </xf>
    <xf numFmtId="4" fontId="3" fillId="0" borderId="4" xfId="0" applyNumberFormat="1" applyFont="1" applyBorder="1"/>
    <xf numFmtId="4" fontId="3" fillId="0" borderId="6" xfId="0" applyNumberFormat="1" applyFont="1" applyBorder="1"/>
    <xf numFmtId="4" fontId="3" fillId="0" borderId="10" xfId="0" applyNumberFormat="1" applyFont="1" applyBorder="1" applyAlignment="1">
      <alignment horizontal="center"/>
    </xf>
    <xf numFmtId="4" fontId="3" fillId="0" borderId="18" xfId="0" applyNumberFormat="1" applyFont="1" applyBorder="1"/>
    <xf numFmtId="4" fontId="2" fillId="0" borderId="1" xfId="0" applyNumberFormat="1" applyFont="1" applyBorder="1"/>
    <xf numFmtId="4" fontId="3" fillId="0" borderId="5" xfId="0" applyNumberFormat="1" applyFont="1" applyBorder="1"/>
    <xf numFmtId="4" fontId="3" fillId="0" borderId="2" xfId="0" applyNumberFormat="1" applyFont="1" applyBorder="1"/>
    <xf numFmtId="4" fontId="3" fillId="0" borderId="7" xfId="0" applyNumberFormat="1" applyFont="1" applyBorder="1"/>
    <xf numFmtId="4" fontId="3" fillId="0" borderId="19" xfId="0" applyNumberFormat="1" applyFont="1" applyBorder="1"/>
    <xf numFmtId="4" fontId="2" fillId="0" borderId="2" xfId="0" applyNumberFormat="1" applyFont="1" applyBorder="1"/>
    <xf numFmtId="4" fontId="3" fillId="0" borderId="28" xfId="0" applyNumberFormat="1" applyFont="1" applyBorder="1"/>
    <xf numFmtId="4" fontId="2" fillId="0" borderId="28" xfId="0" applyNumberFormat="1" applyFont="1" applyBorder="1"/>
    <xf numFmtId="4" fontId="3" fillId="0" borderId="29" xfId="0" applyNumberFormat="1" applyFont="1" applyBorder="1"/>
    <xf numFmtId="4" fontId="3" fillId="0" borderId="30" xfId="0" applyNumberFormat="1" applyFont="1" applyBorder="1"/>
    <xf numFmtId="4" fontId="3" fillId="0" borderId="31" xfId="0" applyNumberFormat="1" applyFont="1" applyBorder="1"/>
    <xf numFmtId="0" fontId="3" fillId="0" borderId="35" xfId="0" applyFont="1" applyBorder="1"/>
    <xf numFmtId="0" fontId="3" fillId="0" borderId="34" xfId="0" applyFont="1" applyBorder="1"/>
    <xf numFmtId="0" fontId="1" fillId="0" borderId="36" xfId="0" applyFont="1" applyBorder="1"/>
    <xf numFmtId="0" fontId="0" fillId="0" borderId="37" xfId="0" applyBorder="1"/>
    <xf numFmtId="4" fontId="0" fillId="0" borderId="37" xfId="0" applyNumberFormat="1" applyBorder="1"/>
    <xf numFmtId="4" fontId="0" fillId="0" borderId="24" xfId="0" applyNumberFormat="1" applyBorder="1"/>
    <xf numFmtId="0" fontId="0" fillId="0" borderId="1" xfId="0" applyBorder="1"/>
    <xf numFmtId="0" fontId="6" fillId="0" borderId="14" xfId="0" applyFont="1" applyBorder="1"/>
    <xf numFmtId="0" fontId="6" fillId="0" borderId="15" xfId="0" applyFont="1" applyBorder="1"/>
    <xf numFmtId="4" fontId="6" fillId="0" borderId="15" xfId="0" applyNumberFormat="1" applyFont="1" applyBorder="1"/>
    <xf numFmtId="0" fontId="6" fillId="0" borderId="0" xfId="0" applyFont="1"/>
    <xf numFmtId="4" fontId="3" fillId="4" borderId="1" xfId="0" applyNumberFormat="1" applyFont="1" applyFill="1" applyBorder="1"/>
    <xf numFmtId="4" fontId="3" fillId="4" borderId="4" xfId="0" applyNumberFormat="1" applyFont="1" applyFill="1" applyBorder="1"/>
    <xf numFmtId="4" fontId="3" fillId="5" borderId="1" xfId="0" applyNumberFormat="1" applyFont="1" applyFill="1" applyBorder="1"/>
    <xf numFmtId="4" fontId="3" fillId="5" borderId="4" xfId="0" applyNumberFormat="1" applyFont="1" applyFill="1" applyBorder="1"/>
    <xf numFmtId="4" fontId="2" fillId="5" borderId="1" xfId="0" applyNumberFormat="1" applyFont="1" applyFill="1" applyBorder="1"/>
    <xf numFmtId="4" fontId="3" fillId="5" borderId="18" xfId="0" applyNumberFormat="1" applyFont="1" applyFill="1" applyBorder="1"/>
    <xf numFmtId="4" fontId="3" fillId="5" borderId="5" xfId="0" applyNumberFormat="1" applyFont="1" applyFill="1" applyBorder="1"/>
    <xf numFmtId="4" fontId="3" fillId="6" borderId="1" xfId="0" applyNumberFormat="1" applyFont="1" applyFill="1" applyBorder="1"/>
    <xf numFmtId="4" fontId="2" fillId="6" borderId="1" xfId="0" applyNumberFormat="1" applyFont="1" applyFill="1" applyBorder="1"/>
    <xf numFmtId="4" fontId="3" fillId="6" borderId="18" xfId="0" applyNumberFormat="1" applyFont="1" applyFill="1" applyBorder="1"/>
    <xf numFmtId="4" fontId="3" fillId="6" borderId="5" xfId="0" applyNumberFormat="1" applyFont="1" applyFill="1" applyBorder="1"/>
    <xf numFmtId="4" fontId="6" fillId="6" borderId="15" xfId="0" applyNumberFormat="1" applyFont="1" applyFill="1" applyBorder="1"/>
    <xf numFmtId="4" fontId="6" fillId="5" borderId="15" xfId="0" applyNumberFormat="1" applyFont="1" applyFill="1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4" fontId="3" fillId="0" borderId="27" xfId="0" applyNumberFormat="1" applyFont="1" applyBorder="1"/>
    <xf numFmtId="0" fontId="3" fillId="0" borderId="42" xfId="0" applyFont="1" applyBorder="1"/>
    <xf numFmtId="0" fontId="4" fillId="0" borderId="6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4" fontId="3" fillId="4" borderId="6" xfId="0" applyNumberFormat="1" applyFont="1" applyFill="1" applyBorder="1"/>
    <xf numFmtId="4" fontId="3" fillId="5" borderId="6" xfId="0" applyNumberFormat="1" applyFont="1" applyFill="1" applyBorder="1"/>
    <xf numFmtId="4" fontId="3" fillId="6" borderId="6" xfId="0" applyNumberFormat="1" applyFont="1" applyFill="1" applyBorder="1"/>
    <xf numFmtId="4" fontId="3" fillId="0" borderId="11" xfId="0" applyNumberFormat="1" applyFont="1" applyBorder="1"/>
    <xf numFmtId="4" fontId="5" fillId="5" borderId="40" xfId="0" applyNumberFormat="1" applyFont="1" applyFill="1" applyBorder="1" applyAlignment="1">
      <alignment wrapText="1"/>
    </xf>
    <xf numFmtId="0" fontId="0" fillId="0" borderId="39" xfId="0" applyBorder="1"/>
    <xf numFmtId="0" fontId="0" fillId="0" borderId="45" xfId="0" applyBorder="1"/>
    <xf numFmtId="4" fontId="0" fillId="0" borderId="45" xfId="0" applyNumberFormat="1" applyBorder="1"/>
    <xf numFmtId="4" fontId="0" fillId="3" borderId="45" xfId="0" applyNumberFormat="1" applyFill="1" applyBorder="1"/>
    <xf numFmtId="4" fontId="0" fillId="0" borderId="49" xfId="0" applyNumberFormat="1" applyBorder="1"/>
    <xf numFmtId="164" fontId="0" fillId="0" borderId="0" xfId="0" applyNumberFormat="1"/>
    <xf numFmtId="4" fontId="10" fillId="4" borderId="48" xfId="0" applyNumberFormat="1" applyFont="1" applyFill="1" applyBorder="1" applyAlignment="1">
      <alignment horizontal="center"/>
    </xf>
    <xf numFmtId="4" fontId="10" fillId="4" borderId="6" xfId="0" applyNumberFormat="1" applyFont="1" applyFill="1" applyBorder="1" applyAlignment="1">
      <alignment horizontal="center"/>
    </xf>
    <xf numFmtId="4" fontId="10" fillId="4" borderId="45" xfId="0" applyNumberFormat="1" applyFont="1" applyFill="1" applyBorder="1" applyAlignment="1">
      <alignment horizontal="center"/>
    </xf>
    <xf numFmtId="4" fontId="11" fillId="4" borderId="1" xfId="0" applyNumberFormat="1" applyFont="1" applyFill="1" applyBorder="1"/>
    <xf numFmtId="4" fontId="7" fillId="4" borderId="1" xfId="0" applyNumberFormat="1" applyFont="1" applyFill="1" applyBorder="1"/>
    <xf numFmtId="4" fontId="7" fillId="4" borderId="18" xfId="0" applyNumberFormat="1" applyFont="1" applyFill="1" applyBorder="1"/>
    <xf numFmtId="4" fontId="7" fillId="4" borderId="5" xfId="0" applyNumberFormat="1" applyFont="1" applyFill="1" applyBorder="1"/>
    <xf numFmtId="4" fontId="8" fillId="0" borderId="45" xfId="0" applyNumberFormat="1" applyFont="1" applyBorder="1"/>
    <xf numFmtId="4" fontId="12" fillId="4" borderId="15" xfId="0" applyNumberFormat="1" applyFont="1" applyFill="1" applyBorder="1"/>
    <xf numFmtId="1" fontId="8" fillId="0" borderId="0" xfId="0" applyNumberFormat="1" applyFont="1" applyAlignment="1">
      <alignment horizontal="center"/>
    </xf>
    <xf numFmtId="4" fontId="8" fillId="0" borderId="0" xfId="0" applyNumberFormat="1" applyFont="1"/>
    <xf numFmtId="0" fontId="3" fillId="0" borderId="8" xfId="0" applyFont="1" applyBorder="1"/>
    <xf numFmtId="4" fontId="3" fillId="0" borderId="8" xfId="0" applyNumberFormat="1" applyFont="1" applyBorder="1"/>
    <xf numFmtId="0" fontId="3" fillId="0" borderId="3" xfId="0" applyFont="1" applyBorder="1"/>
    <xf numFmtId="0" fontId="2" fillId="0" borderId="42" xfId="0" applyFont="1" applyBorder="1"/>
    <xf numFmtId="0" fontId="3" fillId="0" borderId="12" xfId="0" applyFont="1" applyBorder="1"/>
    <xf numFmtId="4" fontId="7" fillId="4" borderId="6" xfId="0" applyNumberFormat="1" applyFont="1" applyFill="1" applyBorder="1"/>
    <xf numFmtId="0" fontId="3" fillId="0" borderId="54" xfId="0" applyFont="1" applyBorder="1"/>
    <xf numFmtId="0" fontId="3" fillId="0" borderId="55" xfId="0" applyFont="1" applyBorder="1"/>
    <xf numFmtId="0" fontId="3" fillId="0" borderId="40" xfId="0" applyFont="1" applyBorder="1" applyAlignment="1">
      <alignment horizontal="center"/>
    </xf>
    <xf numFmtId="4" fontId="3" fillId="0" borderId="40" xfId="0" applyNumberFormat="1" applyFont="1" applyBorder="1" applyAlignment="1">
      <alignment horizontal="right"/>
    </xf>
    <xf numFmtId="4" fontId="7" fillId="4" borderId="40" xfId="0" applyNumberFormat="1" applyFont="1" applyFill="1" applyBorder="1" applyAlignment="1">
      <alignment horizontal="right"/>
    </xf>
    <xf numFmtId="4" fontId="3" fillId="5" borderId="40" xfId="0" applyNumberFormat="1" applyFont="1" applyFill="1" applyBorder="1" applyAlignment="1">
      <alignment horizontal="right"/>
    </xf>
    <xf numFmtId="4" fontId="3" fillId="6" borderId="40" xfId="0" applyNumberFormat="1" applyFont="1" applyFill="1" applyBorder="1" applyAlignment="1">
      <alignment horizontal="right"/>
    </xf>
    <xf numFmtId="0" fontId="5" fillId="0" borderId="21" xfId="0" applyFont="1" applyBorder="1"/>
    <xf numFmtId="4" fontId="3" fillId="0" borderId="22" xfId="0" applyNumberFormat="1" applyFont="1" applyBorder="1" applyAlignment="1">
      <alignment horizontal="right"/>
    </xf>
    <xf numFmtId="4" fontId="6" fillId="0" borderId="51" xfId="0" applyNumberFormat="1" applyFont="1" applyBorder="1"/>
    <xf numFmtId="4" fontId="3" fillId="0" borderId="53" xfId="0" applyNumberFormat="1" applyFont="1" applyBorder="1"/>
    <xf numFmtId="4" fontId="3" fillId="0" borderId="3" xfId="0" applyNumberFormat="1" applyFont="1" applyBorder="1"/>
    <xf numFmtId="4" fontId="2" fillId="0" borderId="3" xfId="0" applyNumberFormat="1" applyFont="1" applyBorder="1"/>
    <xf numFmtId="4" fontId="3" fillId="0" borderId="38" xfId="0" applyNumberFormat="1" applyFont="1" applyBorder="1"/>
    <xf numFmtId="4" fontId="3" fillId="0" borderId="31" xfId="0" applyNumberFormat="1" applyFont="1" applyBorder="1" applyAlignment="1">
      <alignment horizontal="right"/>
    </xf>
    <xf numFmtId="4" fontId="6" fillId="0" borderId="52" xfId="0" applyNumberFormat="1" applyFont="1" applyBorder="1"/>
    <xf numFmtId="4" fontId="12" fillId="5" borderId="15" xfId="0" applyNumberFormat="1" applyFont="1" applyFill="1" applyBorder="1"/>
    <xf numFmtId="4" fontId="2" fillId="3" borderId="1" xfId="0" applyNumberFormat="1" applyFont="1" applyFill="1" applyBorder="1"/>
    <xf numFmtId="4" fontId="6" fillId="0" borderId="56" xfId="0" applyNumberFormat="1" applyFont="1" applyBorder="1"/>
    <xf numFmtId="4" fontId="2" fillId="3" borderId="2" xfId="0" applyNumberFormat="1" applyFont="1" applyFill="1" applyBorder="1"/>
    <xf numFmtId="4" fontId="3" fillId="0" borderId="23" xfId="0" applyNumberFormat="1" applyFont="1" applyBorder="1"/>
    <xf numFmtId="4" fontId="2" fillId="3" borderId="28" xfId="0" applyNumberFormat="1" applyFont="1" applyFill="1" applyBorder="1"/>
    <xf numFmtId="4" fontId="15" fillId="7" borderId="46" xfId="0" applyNumberFormat="1" applyFont="1" applyFill="1" applyBorder="1" applyAlignment="1">
      <alignment horizontal="center" vertical="center" wrapText="1"/>
    </xf>
    <xf numFmtId="4" fontId="3" fillId="7" borderId="6" xfId="0" applyNumberFormat="1" applyFont="1" applyFill="1" applyBorder="1"/>
    <xf numFmtId="4" fontId="3" fillId="7" borderId="1" xfId="0" applyNumberFormat="1" applyFont="1" applyFill="1" applyBorder="1"/>
    <xf numFmtId="4" fontId="3" fillId="7" borderId="4" xfId="0" applyNumberFormat="1" applyFont="1" applyFill="1" applyBorder="1"/>
    <xf numFmtId="4" fontId="2" fillId="7" borderId="1" xfId="0" applyNumberFormat="1" applyFont="1" applyFill="1" applyBorder="1"/>
    <xf numFmtId="4" fontId="3" fillId="7" borderId="5" xfId="0" applyNumberFormat="1" applyFont="1" applyFill="1" applyBorder="1"/>
    <xf numFmtId="4" fontId="3" fillId="7" borderId="40" xfId="0" applyNumberFormat="1" applyFont="1" applyFill="1" applyBorder="1" applyAlignment="1">
      <alignment horizontal="right"/>
    </xf>
    <xf numFmtId="4" fontId="3" fillId="7" borderId="18" xfId="0" applyNumberFormat="1" applyFont="1" applyFill="1" applyBorder="1"/>
    <xf numFmtId="4" fontId="0" fillId="7" borderId="45" xfId="0" applyNumberFormat="1" applyFill="1" applyBorder="1"/>
    <xf numFmtId="4" fontId="6" fillId="7" borderId="15" xfId="0" applyNumberFormat="1" applyFont="1" applyFill="1" applyBorder="1"/>
    <xf numFmtId="0" fontId="3" fillId="0" borderId="2" xfId="0" applyFont="1" applyBorder="1" applyAlignment="1"/>
    <xf numFmtId="4" fontId="3" fillId="6" borderId="32" xfId="0" applyNumberFormat="1" applyFont="1" applyFill="1" applyBorder="1" applyAlignment="1">
      <alignment horizontal="center" vertical="center" wrapText="1"/>
    </xf>
    <xf numFmtId="4" fontId="3" fillId="6" borderId="13" xfId="0" applyNumberFormat="1" applyFont="1" applyFill="1" applyBorder="1" applyAlignment="1">
      <alignment horizontal="center" vertical="center" wrapText="1"/>
    </xf>
    <xf numFmtId="4" fontId="3" fillId="6" borderId="47" xfId="0" applyNumberFormat="1" applyFont="1" applyFill="1" applyBorder="1" applyAlignment="1">
      <alignment horizontal="center" vertical="center" wrapText="1"/>
    </xf>
    <xf numFmtId="4" fontId="3" fillId="7" borderId="43" xfId="0" applyNumberFormat="1" applyFont="1" applyFill="1" applyBorder="1" applyAlignment="1">
      <alignment horizontal="center" vertical="center" wrapText="1"/>
    </xf>
    <xf numFmtId="4" fontId="0" fillId="7" borderId="10" xfId="0" applyNumberFormat="1" applyFill="1" applyBorder="1" applyAlignment="1">
      <alignment horizontal="center" vertical="center" wrapText="1"/>
    </xf>
    <xf numFmtId="4" fontId="2" fillId="0" borderId="57" xfId="0" applyNumberFormat="1" applyFont="1" applyBorder="1"/>
    <xf numFmtId="4" fontId="16" fillId="6" borderId="1" xfId="0" applyNumberFormat="1" applyFont="1" applyFill="1" applyBorder="1"/>
    <xf numFmtId="0" fontId="17" fillId="0" borderId="21" xfId="0" applyFont="1" applyBorder="1"/>
    <xf numFmtId="0" fontId="17" fillId="0" borderId="1" xfId="0" applyFont="1" applyBorder="1"/>
    <xf numFmtId="0" fontId="17" fillId="0" borderId="2" xfId="0" applyFont="1" applyBorder="1"/>
    <xf numFmtId="0" fontId="17" fillId="0" borderId="3" xfId="0" applyFont="1" applyBorder="1"/>
    <xf numFmtId="4" fontId="17" fillId="0" borderId="1" xfId="0" applyNumberFormat="1" applyFont="1" applyBorder="1"/>
    <xf numFmtId="4" fontId="17" fillId="4" borderId="1" xfId="0" applyNumberFormat="1" applyFont="1" applyFill="1" applyBorder="1"/>
    <xf numFmtId="4" fontId="17" fillId="5" borderId="1" xfId="0" applyNumberFormat="1" applyFont="1" applyFill="1" applyBorder="1"/>
    <xf numFmtId="4" fontId="17" fillId="7" borderId="1" xfId="0" applyNumberFormat="1" applyFont="1" applyFill="1" applyBorder="1"/>
    <xf numFmtId="4" fontId="18" fillId="6" borderId="1" xfId="0" applyNumberFormat="1" applyFont="1" applyFill="1" applyBorder="1"/>
    <xf numFmtId="4" fontId="18" fillId="6" borderId="57" xfId="0" applyNumberFormat="1" applyFont="1" applyFill="1" applyBorder="1"/>
    <xf numFmtId="0" fontId="18" fillId="0" borderId="3" xfId="0" applyFont="1" applyBorder="1"/>
    <xf numFmtId="4" fontId="17" fillId="6" borderId="1" xfId="0" applyNumberFormat="1" applyFont="1" applyFill="1" applyBorder="1"/>
    <xf numFmtId="2" fontId="17" fillId="0" borderId="1" xfId="0" applyNumberFormat="1" applyFont="1" applyBorder="1"/>
    <xf numFmtId="2" fontId="17" fillId="0" borderId="2" xfId="0" applyNumberFormat="1" applyFont="1" applyBorder="1"/>
    <xf numFmtId="4" fontId="17" fillId="0" borderId="28" xfId="0" applyNumberFormat="1" applyFont="1" applyBorder="1"/>
    <xf numFmtId="4" fontId="18" fillId="7" borderId="1" xfId="0" applyNumberFormat="1" applyFont="1" applyFill="1" applyBorder="1"/>
    <xf numFmtId="4" fontId="17" fillId="6" borderId="57" xfId="0" applyNumberFormat="1" applyFont="1" applyFill="1" applyBorder="1"/>
    <xf numFmtId="0" fontId="18" fillId="0" borderId="8" xfId="0" applyFont="1" applyBorder="1"/>
    <xf numFmtId="4" fontId="18" fillId="4" borderId="1" xfId="0" applyNumberFormat="1" applyFont="1" applyFill="1" applyBorder="1"/>
    <xf numFmtId="4" fontId="18" fillId="5" borderId="1" xfId="0" applyNumberFormat="1" applyFont="1" applyFill="1" applyBorder="1"/>
    <xf numFmtId="0" fontId="17" fillId="0" borderId="2" xfId="0" applyFont="1" applyBorder="1" applyAlignment="1">
      <alignment wrapText="1"/>
    </xf>
    <xf numFmtId="0" fontId="17" fillId="0" borderId="3" xfId="0" applyFont="1" applyBorder="1" applyAlignment="1">
      <alignment wrapText="1"/>
    </xf>
    <xf numFmtId="4" fontId="18" fillId="0" borderId="1" xfId="0" applyNumberFormat="1" applyFont="1" applyBorder="1"/>
    <xf numFmtId="4" fontId="17" fillId="4" borderId="1" xfId="0" applyNumberFormat="1" applyFont="1" applyFill="1" applyBorder="1" applyAlignment="1">
      <alignment wrapText="1"/>
    </xf>
    <xf numFmtId="4" fontId="17" fillId="7" borderId="1" xfId="0" applyNumberFormat="1" applyFont="1" applyFill="1" applyBorder="1" applyAlignment="1">
      <alignment wrapText="1"/>
    </xf>
    <xf numFmtId="4" fontId="17" fillId="4" borderId="57" xfId="0" applyNumberFormat="1" applyFont="1" applyFill="1" applyBorder="1" applyAlignment="1">
      <alignment wrapText="1"/>
    </xf>
    <xf numFmtId="0" fontId="18" fillId="0" borderId="1" xfId="0" applyFont="1" applyBorder="1" applyAlignment="1">
      <alignment horizontal="center"/>
    </xf>
    <xf numFmtId="4" fontId="17" fillId="0" borderId="1" xfId="0" applyNumberFormat="1" applyFont="1" applyBorder="1" applyAlignment="1">
      <alignment horizontal="right"/>
    </xf>
    <xf numFmtId="4" fontId="17" fillId="7" borderId="1" xfId="0" applyNumberFormat="1" applyFont="1" applyFill="1" applyBorder="1" applyAlignment="1">
      <alignment horizontal="right"/>
    </xf>
    <xf numFmtId="4" fontId="17" fillId="0" borderId="57" xfId="0" applyNumberFormat="1" applyFont="1" applyBorder="1" applyAlignment="1">
      <alignment horizontal="right"/>
    </xf>
    <xf numFmtId="0" fontId="17" fillId="0" borderId="4" xfId="0" applyFont="1" applyBorder="1"/>
    <xf numFmtId="4" fontId="17" fillId="0" borderId="2" xfId="0" applyNumberFormat="1" applyFont="1" applyBorder="1"/>
    <xf numFmtId="4" fontId="17" fillId="0" borderId="3" xfId="0" applyNumberFormat="1" applyFont="1" applyBorder="1"/>
    <xf numFmtId="4" fontId="2" fillId="4" borderId="1" xfId="0" applyNumberFormat="1" applyFont="1" applyFill="1" applyBorder="1"/>
    <xf numFmtId="4" fontId="17" fillId="5" borderId="1" xfId="0" applyNumberFormat="1" applyFont="1" applyFill="1" applyBorder="1" applyAlignment="1">
      <alignment wrapText="1"/>
    </xf>
    <xf numFmtId="4" fontId="17" fillId="6" borderId="1" xfId="0" applyNumberFormat="1" applyFont="1" applyFill="1" applyBorder="1" applyAlignment="1">
      <alignment wrapText="1"/>
    </xf>
    <xf numFmtId="4" fontId="17" fillId="4" borderId="1" xfId="0" applyNumberFormat="1" applyFont="1" applyFill="1" applyBorder="1" applyAlignment="1">
      <alignment horizontal="right"/>
    </xf>
    <xf numFmtId="4" fontId="17" fillId="5" borderId="1" xfId="0" applyNumberFormat="1" applyFont="1" applyFill="1" applyBorder="1" applyAlignment="1">
      <alignment horizontal="right"/>
    </xf>
    <xf numFmtId="4" fontId="17" fillId="6" borderId="1" xfId="0" applyNumberFormat="1" applyFont="1" applyFill="1" applyBorder="1" applyAlignment="1">
      <alignment horizontal="right"/>
    </xf>
    <xf numFmtId="0" fontId="2" fillId="0" borderId="40" xfId="0" applyFont="1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39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0" xfId="0" applyBorder="1" applyAlignment="1">
      <alignment horizontal="center"/>
    </xf>
    <xf numFmtId="0" fontId="13" fillId="2" borderId="4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47" xfId="0" applyNumberFormat="1" applyFont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/>
    <xf numFmtId="0" fontId="3" fillId="5" borderId="18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" fontId="3" fillId="7" borderId="43" xfId="0" applyNumberFormat="1" applyFont="1" applyFill="1" applyBorder="1" applyAlignment="1">
      <alignment horizontal="center" vertical="center" wrapText="1"/>
    </xf>
    <xf numFmtId="4" fontId="0" fillId="7" borderId="10" xfId="0" applyNumberFormat="1" applyFill="1" applyBorder="1" applyAlignment="1">
      <alignment horizontal="center" vertical="center" wrapText="1"/>
    </xf>
    <xf numFmtId="4" fontId="0" fillId="7" borderId="46" xfId="0" applyNumberFormat="1" applyFill="1" applyBorder="1" applyAlignment="1">
      <alignment horizontal="center" vertical="center" wrapText="1"/>
    </xf>
    <xf numFmtId="4" fontId="3" fillId="6" borderId="32" xfId="0" applyNumberFormat="1" applyFont="1" applyFill="1" applyBorder="1" applyAlignment="1">
      <alignment horizontal="center" vertical="center" wrapText="1"/>
    </xf>
    <xf numFmtId="4" fontId="3" fillId="6" borderId="13" xfId="0" applyNumberFormat="1" applyFont="1" applyFill="1" applyBorder="1" applyAlignment="1">
      <alignment horizontal="center" vertical="center" wrapText="1"/>
    </xf>
    <xf numFmtId="4" fontId="3" fillId="6" borderId="47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47" xfId="0" applyNumberFormat="1" applyFont="1" applyBorder="1" applyAlignment="1">
      <alignment horizontal="center" vertical="center"/>
    </xf>
    <xf numFmtId="4" fontId="3" fillId="0" borderId="48" xfId="0" applyNumberFormat="1" applyFont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4" fontId="7" fillId="0" borderId="26" xfId="0" applyNumberFormat="1" applyFont="1" applyBorder="1" applyAlignment="1">
      <alignment horizontal="center" vertical="center" wrapText="1"/>
    </xf>
    <xf numFmtId="4" fontId="7" fillId="0" borderId="49" xfId="0" applyNumberFormat="1" applyFont="1" applyBorder="1" applyAlignment="1">
      <alignment horizontal="center" vertical="center" wrapText="1"/>
    </xf>
    <xf numFmtId="4" fontId="14" fillId="0" borderId="37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4" fontId="14" fillId="0" borderId="45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" fontId="9" fillId="0" borderId="4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5" xfId="0" applyFont="1" applyBorder="1" applyAlignment="1"/>
    <xf numFmtId="0" fontId="9" fillId="4" borderId="32" xfId="0" applyFont="1" applyFill="1" applyBorder="1" applyAlignment="1">
      <alignment horizontal="center" vertical="center" wrapText="1"/>
    </xf>
    <xf numFmtId="0" fontId="10" fillId="0" borderId="6" xfId="0" applyFont="1" applyBorder="1" applyAlignment="1"/>
    <xf numFmtId="0" fontId="2" fillId="0" borderId="11" xfId="0" applyFont="1" applyBorder="1" applyAlignment="1"/>
    <xf numFmtId="0" fontId="0" fillId="0" borderId="53" xfId="0" applyBorder="1" applyAlignment="1"/>
    <xf numFmtId="0" fontId="3" fillId="0" borderId="2" xfId="0" applyFont="1" applyBorder="1" applyAlignment="1"/>
    <xf numFmtId="0" fontId="0" fillId="0" borderId="3" xfId="0" applyBorder="1" applyAlignment="1"/>
    <xf numFmtId="0" fontId="2" fillId="0" borderId="19" xfId="0" applyFont="1" applyBorder="1" applyAlignment="1"/>
    <xf numFmtId="0" fontId="0" fillId="0" borderId="38" xfId="0" applyBorder="1" applyAlignment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/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18" fillId="0" borderId="2" xfId="0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workbookViewId="0">
      <selection activeCell="Z8" sqref="Z8"/>
    </sheetView>
  </sheetViews>
  <sheetFormatPr defaultRowHeight="15" x14ac:dyDescent="0.25"/>
  <cols>
    <col min="1" max="1" width="5.7109375" customWidth="1"/>
    <col min="2" max="2" width="11.7109375" bestFit="1" customWidth="1"/>
    <col min="3" max="3" width="12.85546875" customWidth="1"/>
    <col min="4" max="4" width="9.140625" hidden="1" customWidth="1"/>
    <col min="5" max="5" width="8.85546875" style="19" customWidth="1"/>
    <col min="6" max="6" width="12.5703125" style="19" customWidth="1"/>
    <col min="7" max="7" width="8.42578125" style="19" customWidth="1"/>
    <col min="8" max="8" width="10.28515625" style="19" customWidth="1"/>
    <col min="9" max="9" width="7.5703125" style="19" customWidth="1"/>
    <col min="10" max="10" width="6.7109375" style="19" customWidth="1"/>
    <col min="11" max="11" width="7.7109375" style="19" customWidth="1"/>
    <col min="12" max="14" width="6.85546875" style="19" customWidth="1"/>
    <col min="15" max="17" width="8.42578125" style="19" customWidth="1"/>
    <col min="18" max="18" width="5.85546875" style="19" customWidth="1"/>
    <col min="19" max="19" width="0.140625" style="19" hidden="1" customWidth="1"/>
    <col min="20" max="20" width="7" style="19" customWidth="1"/>
    <col min="21" max="21" width="7.85546875" style="19" customWidth="1"/>
    <col min="22" max="22" width="7.7109375" style="19" customWidth="1"/>
  </cols>
  <sheetData>
    <row r="1" spans="1:22" x14ac:dyDescent="0.25">
      <c r="A1" s="39"/>
      <c r="B1" s="40"/>
      <c r="C1" s="40" t="s">
        <v>30</v>
      </c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2"/>
    </row>
    <row r="2" spans="1:22" ht="15.75" thickBot="1" x14ac:dyDescent="0.3">
      <c r="A2" s="177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9"/>
    </row>
    <row r="3" spans="1:22" ht="15.75" thickBot="1" x14ac:dyDescent="0.3">
      <c r="A3" s="180" t="s">
        <v>49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2"/>
    </row>
    <row r="4" spans="1:22" ht="15.75" customHeight="1" x14ac:dyDescent="0.25">
      <c r="A4" s="183" t="s">
        <v>4</v>
      </c>
      <c r="B4" s="184"/>
      <c r="C4" s="184" t="s">
        <v>5</v>
      </c>
      <c r="D4" s="189"/>
      <c r="E4" s="192" t="s">
        <v>48</v>
      </c>
      <c r="F4" s="195" t="s">
        <v>0</v>
      </c>
      <c r="G4" s="224" t="s">
        <v>45</v>
      </c>
      <c r="H4" s="224" t="s">
        <v>42</v>
      </c>
      <c r="I4" s="197" t="s">
        <v>2</v>
      </c>
      <c r="J4" s="198"/>
      <c r="K4" s="198"/>
      <c r="L4" s="201" t="s">
        <v>1</v>
      </c>
      <c r="M4" s="132"/>
      <c r="N4" s="132"/>
      <c r="O4" s="204" t="s">
        <v>37</v>
      </c>
      <c r="P4" s="129"/>
      <c r="Q4" s="129"/>
      <c r="R4" s="207" t="s">
        <v>3</v>
      </c>
      <c r="S4" s="192" t="s">
        <v>6</v>
      </c>
      <c r="T4" s="211" t="s">
        <v>47</v>
      </c>
      <c r="U4" s="214" t="s">
        <v>41</v>
      </c>
      <c r="V4" s="217" t="s">
        <v>42</v>
      </c>
    </row>
    <row r="5" spans="1:22" ht="29.25" customHeight="1" x14ac:dyDescent="0.25">
      <c r="A5" s="185"/>
      <c r="B5" s="186"/>
      <c r="C5" s="186"/>
      <c r="D5" s="190"/>
      <c r="E5" s="193"/>
      <c r="F5" s="196"/>
      <c r="G5" s="225"/>
      <c r="H5" s="225"/>
      <c r="I5" s="199"/>
      <c r="J5" s="200"/>
      <c r="K5" s="200"/>
      <c r="L5" s="202"/>
      <c r="M5" s="133"/>
      <c r="N5" s="133"/>
      <c r="O5" s="205"/>
      <c r="P5" s="130"/>
      <c r="Q5" s="130"/>
      <c r="R5" s="208"/>
      <c r="S5" s="193"/>
      <c r="T5" s="212"/>
      <c r="U5" s="215"/>
      <c r="V5" s="218"/>
    </row>
    <row r="6" spans="1:22" ht="45" customHeight="1" thickBot="1" x14ac:dyDescent="0.3">
      <c r="A6" s="187"/>
      <c r="B6" s="188"/>
      <c r="C6" s="188"/>
      <c r="D6" s="191"/>
      <c r="E6" s="194"/>
      <c r="F6" s="79" t="s">
        <v>23</v>
      </c>
      <c r="G6" s="80" t="s">
        <v>23</v>
      </c>
      <c r="H6" s="81" t="s">
        <v>23</v>
      </c>
      <c r="I6" s="72" t="s">
        <v>34</v>
      </c>
      <c r="J6" s="72" t="s">
        <v>45</v>
      </c>
      <c r="K6" s="72" t="s">
        <v>42</v>
      </c>
      <c r="L6" s="203"/>
      <c r="M6" s="118" t="s">
        <v>46</v>
      </c>
      <c r="N6" s="118" t="s">
        <v>42</v>
      </c>
      <c r="O6" s="206"/>
      <c r="P6" s="131" t="s">
        <v>45</v>
      </c>
      <c r="Q6" s="131" t="s">
        <v>42</v>
      </c>
      <c r="R6" s="209"/>
      <c r="S6" s="210"/>
      <c r="T6" s="213"/>
      <c r="U6" s="216"/>
      <c r="V6" s="219"/>
    </row>
    <row r="7" spans="1:22" x14ac:dyDescent="0.25">
      <c r="A7" s="64"/>
      <c r="B7" s="65" t="s">
        <v>22</v>
      </c>
      <c r="C7" s="66"/>
      <c r="D7" s="67"/>
      <c r="E7" s="23"/>
      <c r="F7" s="68"/>
      <c r="G7" s="68"/>
      <c r="H7" s="68"/>
      <c r="I7" s="69"/>
      <c r="J7" s="69"/>
      <c r="K7" s="69"/>
      <c r="L7" s="119"/>
      <c r="M7" s="119"/>
      <c r="N7" s="119"/>
      <c r="O7" s="70"/>
      <c r="P7" s="70"/>
      <c r="Q7" s="70"/>
      <c r="R7" s="23"/>
      <c r="S7" s="71"/>
      <c r="T7" s="63"/>
      <c r="U7" s="106"/>
      <c r="V7" s="35"/>
    </row>
    <row r="8" spans="1:22" x14ac:dyDescent="0.25">
      <c r="A8" s="18"/>
      <c r="B8" s="220"/>
      <c r="C8" s="221"/>
      <c r="D8" s="221"/>
      <c r="E8" s="222"/>
      <c r="F8" s="48"/>
      <c r="G8" s="48"/>
      <c r="H8" s="48"/>
      <c r="I8" s="50"/>
      <c r="J8" s="50"/>
      <c r="K8" s="50"/>
      <c r="L8" s="120"/>
      <c r="M8" s="120"/>
      <c r="N8" s="120"/>
      <c r="O8" s="55"/>
      <c r="P8" s="55"/>
      <c r="Q8" s="55"/>
      <c r="R8" s="20"/>
      <c r="S8" s="28"/>
      <c r="T8" s="32"/>
      <c r="U8" s="107"/>
      <c r="V8" s="32"/>
    </row>
    <row r="9" spans="1:22" ht="29.25" customHeight="1" x14ac:dyDescent="0.25">
      <c r="A9" s="17" t="s">
        <v>25</v>
      </c>
      <c r="B9" s="243" t="s">
        <v>28</v>
      </c>
      <c r="C9" s="236"/>
      <c r="D9" s="11"/>
      <c r="E9" s="21"/>
      <c r="F9" s="48"/>
      <c r="G9" s="48"/>
      <c r="H9" s="48"/>
      <c r="I9" s="50"/>
      <c r="J9" s="50"/>
      <c r="K9" s="50"/>
      <c r="L9" s="120"/>
      <c r="M9" s="120"/>
      <c r="N9" s="120"/>
      <c r="O9" s="55"/>
      <c r="P9" s="55"/>
      <c r="Q9" s="55"/>
      <c r="R9" s="20"/>
      <c r="S9" s="28"/>
      <c r="T9" s="32"/>
      <c r="U9" s="107"/>
      <c r="V9" s="32"/>
    </row>
    <row r="10" spans="1:22" x14ac:dyDescent="0.25">
      <c r="A10" s="37"/>
      <c r="B10" s="7"/>
      <c r="C10" s="8"/>
      <c r="D10" s="8"/>
      <c r="E10" s="22"/>
      <c r="F10" s="49"/>
      <c r="G10" s="49"/>
      <c r="H10" s="49"/>
      <c r="I10" s="51"/>
      <c r="J10" s="51"/>
      <c r="K10" s="51"/>
      <c r="L10" s="121"/>
      <c r="M10" s="121"/>
      <c r="N10" s="121"/>
      <c r="O10" s="55"/>
      <c r="P10" s="55"/>
      <c r="Q10" s="55"/>
      <c r="R10" s="20"/>
      <c r="S10" s="28"/>
      <c r="T10" s="32"/>
      <c r="U10" s="107"/>
      <c r="V10" s="32"/>
    </row>
    <row r="11" spans="1:22" x14ac:dyDescent="0.25">
      <c r="A11" s="17"/>
      <c r="B11" s="5" t="s">
        <v>7</v>
      </c>
      <c r="C11" s="10"/>
      <c r="D11" s="9"/>
      <c r="E11" s="23"/>
      <c r="F11" s="48"/>
      <c r="G11" s="48"/>
      <c r="H11" s="48"/>
      <c r="I11" s="50"/>
      <c r="J11" s="50"/>
      <c r="K11" s="50"/>
      <c r="L11" s="120"/>
      <c r="M11" s="120"/>
      <c r="N11" s="120"/>
      <c r="O11" s="55"/>
      <c r="P11" s="55"/>
      <c r="Q11" s="55"/>
      <c r="R11" s="20"/>
      <c r="S11" s="28"/>
      <c r="T11" s="32"/>
      <c r="U11" s="107"/>
      <c r="V11" s="32"/>
    </row>
    <row r="12" spans="1:22" x14ac:dyDescent="0.25">
      <c r="A12" s="17" t="s">
        <v>27</v>
      </c>
      <c r="B12" s="2" t="s">
        <v>8</v>
      </c>
      <c r="C12" s="7"/>
      <c r="D12" s="8"/>
      <c r="E12" s="26">
        <f>E13+E17+E23+E25+E27</f>
        <v>911040</v>
      </c>
      <c r="F12" s="82">
        <f t="shared" ref="F12:L12" si="0">F13+F17+F23+F27</f>
        <v>694570</v>
      </c>
      <c r="G12" s="82">
        <f t="shared" si="0"/>
        <v>88104</v>
      </c>
      <c r="H12" s="82">
        <f>H13+H17+H23+H25+H27</f>
        <v>782674</v>
      </c>
      <c r="I12" s="52">
        <f t="shared" si="0"/>
        <v>5309</v>
      </c>
      <c r="J12" s="52">
        <f t="shared" si="0"/>
        <v>6000</v>
      </c>
      <c r="K12" s="52">
        <f t="shared" si="0"/>
        <v>11309</v>
      </c>
      <c r="L12" s="122">
        <f t="shared" si="0"/>
        <v>3400</v>
      </c>
      <c r="M12" s="122">
        <f>M13+M17+M23+M25+M27</f>
        <v>568</v>
      </c>
      <c r="N12" s="122">
        <f>L12+M12</f>
        <v>3968</v>
      </c>
      <c r="O12" s="56">
        <f>O13+O17+O23+O25+O27</f>
        <v>89040</v>
      </c>
      <c r="P12" s="56">
        <f>P13+P17+P23+P25+P27</f>
        <v>4699</v>
      </c>
      <c r="Q12" s="56">
        <f>O12+P12</f>
        <v>93739</v>
      </c>
      <c r="R12" s="113">
        <f t="shared" ref="R12:V12" si="1">R13+R17+R23+R25+R27</f>
        <v>0</v>
      </c>
      <c r="S12" s="56">
        <f t="shared" si="1"/>
        <v>0</v>
      </c>
      <c r="T12" s="113">
        <f t="shared" si="1"/>
        <v>5000</v>
      </c>
      <c r="U12" s="115">
        <f t="shared" si="1"/>
        <v>14350</v>
      </c>
      <c r="V12" s="117">
        <f t="shared" si="1"/>
        <v>19350</v>
      </c>
    </row>
    <row r="13" spans="1:22" x14ac:dyDescent="0.25">
      <c r="A13" s="136">
        <v>31</v>
      </c>
      <c r="B13" s="137" t="s">
        <v>9</v>
      </c>
      <c r="C13" s="138"/>
      <c r="D13" s="139"/>
      <c r="E13" s="140">
        <f t="shared" ref="E13:K13" si="2">E14+E15+E16</f>
        <v>671617</v>
      </c>
      <c r="F13" s="141">
        <f t="shared" si="2"/>
        <v>585581</v>
      </c>
      <c r="G13" s="141">
        <f t="shared" si="2"/>
        <v>81466</v>
      </c>
      <c r="H13" s="141">
        <f t="shared" si="2"/>
        <v>667047</v>
      </c>
      <c r="I13" s="142">
        <f t="shared" si="2"/>
        <v>0</v>
      </c>
      <c r="J13" s="142">
        <f t="shared" si="2"/>
        <v>0</v>
      </c>
      <c r="K13" s="142">
        <f t="shared" si="2"/>
        <v>0</v>
      </c>
      <c r="L13" s="143">
        <f>L14+L14+L16</f>
        <v>0</v>
      </c>
      <c r="M13" s="143">
        <f>M14+M14+M16</f>
        <v>0</v>
      </c>
      <c r="N13" s="143">
        <f>N14+N14+N16</f>
        <v>0</v>
      </c>
      <c r="O13" s="144">
        <f>O14+O15+O16</f>
        <v>4570</v>
      </c>
      <c r="P13" s="144">
        <f>P14+P15+P16</f>
        <v>0</v>
      </c>
      <c r="Q13" s="144">
        <f>Q14+Q15+Q16</f>
        <v>4570</v>
      </c>
      <c r="R13" s="144">
        <f>R14+R15+R16</f>
        <v>0</v>
      </c>
      <c r="S13" s="144">
        <f t="shared" ref="S13:V13" si="3">S14+S15+S16</f>
        <v>0</v>
      </c>
      <c r="T13" s="144">
        <f t="shared" si="3"/>
        <v>0</v>
      </c>
      <c r="U13" s="144">
        <f t="shared" si="3"/>
        <v>0</v>
      </c>
      <c r="V13" s="145">
        <f t="shared" si="3"/>
        <v>0</v>
      </c>
    </row>
    <row r="14" spans="1:22" x14ac:dyDescent="0.25">
      <c r="A14" s="18">
        <v>311</v>
      </c>
      <c r="B14" s="1" t="s">
        <v>10</v>
      </c>
      <c r="C14" s="128"/>
      <c r="D14" s="3"/>
      <c r="E14" s="20">
        <f>H14+I14+J14+K14+N14+Q14+R14+S14+V14</f>
        <v>509736</v>
      </c>
      <c r="F14" s="83">
        <v>441134</v>
      </c>
      <c r="G14" s="83">
        <v>67932</v>
      </c>
      <c r="H14" s="83">
        <f>F14+G14</f>
        <v>509066</v>
      </c>
      <c r="I14" s="50">
        <v>0</v>
      </c>
      <c r="J14" s="50">
        <v>0</v>
      </c>
      <c r="K14" s="50">
        <v>0</v>
      </c>
      <c r="L14" s="120">
        <v>0</v>
      </c>
      <c r="M14" s="120">
        <v>0</v>
      </c>
      <c r="N14" s="120">
        <f>L14+M14</f>
        <v>0</v>
      </c>
      <c r="O14" s="55">
        <v>670</v>
      </c>
      <c r="P14" s="55">
        <v>0</v>
      </c>
      <c r="Q14" s="55">
        <f>O14+P14</f>
        <v>670</v>
      </c>
      <c r="R14" s="20">
        <v>0</v>
      </c>
      <c r="S14" s="28">
        <v>0</v>
      </c>
      <c r="T14" s="32">
        <v>0</v>
      </c>
      <c r="U14" s="107">
        <v>0</v>
      </c>
      <c r="V14" s="32">
        <f>T14+U14</f>
        <v>0</v>
      </c>
    </row>
    <row r="15" spans="1:22" x14ac:dyDescent="0.25">
      <c r="A15" s="18">
        <v>312</v>
      </c>
      <c r="B15" s="1" t="s">
        <v>29</v>
      </c>
      <c r="C15" s="4"/>
      <c r="D15" s="92"/>
      <c r="E15" s="20">
        <f t="shared" ref="E15:E16" si="4">H15+I15+J15+K15+N15+Q15+R15+S15+V15</f>
        <v>79100</v>
      </c>
      <c r="F15" s="83">
        <v>71660</v>
      </c>
      <c r="G15" s="83">
        <v>3540</v>
      </c>
      <c r="H15" s="83">
        <f>F15+G15</f>
        <v>75200</v>
      </c>
      <c r="I15" s="50">
        <v>0</v>
      </c>
      <c r="J15" s="50">
        <v>0</v>
      </c>
      <c r="K15" s="50">
        <v>0</v>
      </c>
      <c r="L15" s="120">
        <v>0</v>
      </c>
      <c r="M15" s="120">
        <v>0</v>
      </c>
      <c r="N15" s="120">
        <f t="shared" ref="N15:N16" si="5">L15+M15</f>
        <v>0</v>
      </c>
      <c r="O15" s="55">
        <v>3900</v>
      </c>
      <c r="P15" s="55">
        <v>0</v>
      </c>
      <c r="Q15" s="55">
        <f t="shared" ref="Q15:Q16" si="6">O15+P15</f>
        <v>3900</v>
      </c>
      <c r="R15" s="20">
        <v>0</v>
      </c>
      <c r="S15" s="28">
        <v>0</v>
      </c>
      <c r="T15" s="32">
        <v>0</v>
      </c>
      <c r="U15" s="107">
        <v>0</v>
      </c>
      <c r="V15" s="32">
        <f t="shared" ref="V15:V16" si="7">T15+U15</f>
        <v>0</v>
      </c>
    </row>
    <row r="16" spans="1:22" x14ac:dyDescent="0.25">
      <c r="A16" s="18">
        <v>313</v>
      </c>
      <c r="B16" s="228" t="s">
        <v>11</v>
      </c>
      <c r="C16" s="229"/>
      <c r="D16" s="92"/>
      <c r="E16" s="20">
        <f t="shared" si="4"/>
        <v>82781</v>
      </c>
      <c r="F16" s="83">
        <v>72787</v>
      </c>
      <c r="G16" s="83">
        <v>9994</v>
      </c>
      <c r="H16" s="83">
        <f>F16+G16</f>
        <v>82781</v>
      </c>
      <c r="I16" s="50">
        <v>0</v>
      </c>
      <c r="J16" s="50">
        <v>0</v>
      </c>
      <c r="K16" s="50">
        <v>0</v>
      </c>
      <c r="L16" s="120">
        <v>0</v>
      </c>
      <c r="M16" s="120">
        <v>0</v>
      </c>
      <c r="N16" s="120">
        <f t="shared" si="5"/>
        <v>0</v>
      </c>
      <c r="O16" s="55">
        <v>0</v>
      </c>
      <c r="P16" s="55">
        <v>0</v>
      </c>
      <c r="Q16" s="55">
        <f t="shared" si="6"/>
        <v>0</v>
      </c>
      <c r="R16" s="20">
        <v>0</v>
      </c>
      <c r="S16" s="28">
        <v>0</v>
      </c>
      <c r="T16" s="32">
        <v>0</v>
      </c>
      <c r="U16" s="107">
        <v>0</v>
      </c>
      <c r="V16" s="32">
        <f t="shared" si="7"/>
        <v>0</v>
      </c>
    </row>
    <row r="17" spans="1:22" x14ac:dyDescent="0.25">
      <c r="A17" s="136">
        <v>32</v>
      </c>
      <c r="B17" s="137" t="s">
        <v>12</v>
      </c>
      <c r="C17" s="138"/>
      <c r="D17" s="146"/>
      <c r="E17" s="140">
        <f>E18+E20+E19+E21+E22</f>
        <v>227808</v>
      </c>
      <c r="F17" s="141">
        <f t="shared" ref="F17:V17" si="8">F18+F19+F20+F21+F22</f>
        <v>108924</v>
      </c>
      <c r="G17" s="141">
        <f t="shared" si="8"/>
        <v>6638</v>
      </c>
      <c r="H17" s="141">
        <f t="shared" si="8"/>
        <v>115562</v>
      </c>
      <c r="I17" s="142">
        <f t="shared" si="8"/>
        <v>5309</v>
      </c>
      <c r="J17" s="142">
        <f t="shared" si="8"/>
        <v>6000</v>
      </c>
      <c r="K17" s="142">
        <f t="shared" si="8"/>
        <v>11309</v>
      </c>
      <c r="L17" s="143">
        <f t="shared" si="8"/>
        <v>3400</v>
      </c>
      <c r="M17" s="143">
        <f t="shared" si="8"/>
        <v>568</v>
      </c>
      <c r="N17" s="143">
        <f t="shared" si="8"/>
        <v>3968</v>
      </c>
      <c r="O17" s="147">
        <f t="shared" si="8"/>
        <v>82270</v>
      </c>
      <c r="P17" s="147">
        <f t="shared" si="8"/>
        <v>4699</v>
      </c>
      <c r="Q17" s="147">
        <f t="shared" si="8"/>
        <v>86969</v>
      </c>
      <c r="R17" s="148">
        <f t="shared" si="8"/>
        <v>0</v>
      </c>
      <c r="S17" s="149">
        <f t="shared" si="8"/>
        <v>0</v>
      </c>
      <c r="T17" s="150">
        <f t="shared" si="8"/>
        <v>0</v>
      </c>
      <c r="U17" s="150">
        <f t="shared" si="8"/>
        <v>10000</v>
      </c>
      <c r="V17" s="150">
        <f t="shared" si="8"/>
        <v>10000</v>
      </c>
    </row>
    <row r="18" spans="1:22" x14ac:dyDescent="0.25">
      <c r="A18" s="18">
        <v>321</v>
      </c>
      <c r="B18" s="1" t="s">
        <v>13</v>
      </c>
      <c r="C18" s="4"/>
      <c r="D18" s="92"/>
      <c r="E18" s="20">
        <f>H18+I18+J18+K18+N18+Q18+R18+S18+V18</f>
        <v>26400</v>
      </c>
      <c r="F18" s="83">
        <v>16525</v>
      </c>
      <c r="G18" s="83">
        <v>1945</v>
      </c>
      <c r="H18" s="83">
        <f>F18+G18</f>
        <v>18470</v>
      </c>
      <c r="I18" s="50">
        <v>0</v>
      </c>
      <c r="J18" s="50">
        <v>0</v>
      </c>
      <c r="K18" s="50">
        <v>0</v>
      </c>
      <c r="L18" s="120">
        <v>0</v>
      </c>
      <c r="M18" s="120">
        <v>0</v>
      </c>
      <c r="N18" s="120">
        <f>L18+M18</f>
        <v>0</v>
      </c>
      <c r="O18" s="55">
        <v>500</v>
      </c>
      <c r="P18" s="55">
        <v>7430</v>
      </c>
      <c r="Q18" s="55">
        <f>O18+P18</f>
        <v>7930</v>
      </c>
      <c r="R18" s="20">
        <v>0</v>
      </c>
      <c r="S18" s="28">
        <v>0</v>
      </c>
      <c r="T18" s="32">
        <v>0</v>
      </c>
      <c r="U18" s="107">
        <v>0</v>
      </c>
      <c r="V18" s="32">
        <f>U18+T18</f>
        <v>0</v>
      </c>
    </row>
    <row r="19" spans="1:22" x14ac:dyDescent="0.25">
      <c r="A19" s="18">
        <v>322</v>
      </c>
      <c r="B19" s="1" t="s">
        <v>14</v>
      </c>
      <c r="C19" s="4"/>
      <c r="D19" s="92"/>
      <c r="E19" s="20">
        <f>H19+K19+N19+Q19+R19+S19+V19</f>
        <v>53707</v>
      </c>
      <c r="F19" s="83">
        <v>28345</v>
      </c>
      <c r="G19" s="83">
        <v>-900</v>
      </c>
      <c r="H19" s="83">
        <f>F19+G19</f>
        <v>27445</v>
      </c>
      <c r="I19" s="50">
        <v>1062</v>
      </c>
      <c r="J19" s="50">
        <v>6000</v>
      </c>
      <c r="K19" s="50">
        <f>I19+J19</f>
        <v>7062</v>
      </c>
      <c r="L19" s="120">
        <v>0</v>
      </c>
      <c r="M19" s="120">
        <v>0</v>
      </c>
      <c r="N19" s="120">
        <f t="shared" ref="N19:N22" si="9">L19+M19</f>
        <v>0</v>
      </c>
      <c r="O19" s="135">
        <v>19200</v>
      </c>
      <c r="P19" s="55">
        <v>-5000</v>
      </c>
      <c r="Q19" s="55">
        <f t="shared" ref="Q19:Q22" si="10">O19+P19</f>
        <v>14200</v>
      </c>
      <c r="R19" s="20">
        <v>0</v>
      </c>
      <c r="S19" s="28">
        <v>0</v>
      </c>
      <c r="T19" s="32">
        <v>0</v>
      </c>
      <c r="U19" s="107">
        <v>5000</v>
      </c>
      <c r="V19" s="32">
        <f>U19+T19</f>
        <v>5000</v>
      </c>
    </row>
    <row r="20" spans="1:22" x14ac:dyDescent="0.25">
      <c r="A20" s="18">
        <v>323</v>
      </c>
      <c r="B20" s="1" t="s">
        <v>15</v>
      </c>
      <c r="C20" s="4"/>
      <c r="D20" s="92"/>
      <c r="E20" s="20">
        <f>H20+K20+N20+Q20+R20+S20+V20</f>
        <v>131402</v>
      </c>
      <c r="F20" s="83">
        <v>55825</v>
      </c>
      <c r="G20" s="83">
        <v>5593</v>
      </c>
      <c r="H20" s="83">
        <f>F20+G20</f>
        <v>61418</v>
      </c>
      <c r="I20" s="50">
        <v>4247</v>
      </c>
      <c r="J20" s="50">
        <v>0</v>
      </c>
      <c r="K20" s="50">
        <f>I20+J20</f>
        <v>4247</v>
      </c>
      <c r="L20" s="120">
        <v>3400</v>
      </c>
      <c r="M20" s="120">
        <v>568</v>
      </c>
      <c r="N20" s="120">
        <f t="shared" si="9"/>
        <v>3968</v>
      </c>
      <c r="O20" s="55">
        <v>54500</v>
      </c>
      <c r="P20" s="55">
        <v>2269</v>
      </c>
      <c r="Q20" s="55">
        <f t="shared" si="10"/>
        <v>56769</v>
      </c>
      <c r="R20" s="20">
        <v>0</v>
      </c>
      <c r="S20" s="28">
        <v>0</v>
      </c>
      <c r="T20" s="32">
        <v>0</v>
      </c>
      <c r="U20" s="107">
        <v>5000</v>
      </c>
      <c r="V20" s="32">
        <f>U20+T20</f>
        <v>5000</v>
      </c>
    </row>
    <row r="21" spans="1:22" ht="28.5" customHeight="1" x14ac:dyDescent="0.25">
      <c r="A21" s="18">
        <v>324</v>
      </c>
      <c r="B21" s="235" t="s">
        <v>24</v>
      </c>
      <c r="C21" s="236"/>
      <c r="D21" s="92"/>
      <c r="E21" s="20">
        <f>H21+K21+N21+Q21+R21+S21+V21</f>
        <v>12300</v>
      </c>
      <c r="F21" s="83">
        <v>7300</v>
      </c>
      <c r="G21" s="83">
        <v>0</v>
      </c>
      <c r="H21" s="83">
        <f>F21+G21</f>
        <v>7300</v>
      </c>
      <c r="I21" s="50">
        <v>0</v>
      </c>
      <c r="J21" s="50">
        <v>0</v>
      </c>
      <c r="K21" s="50">
        <v>0</v>
      </c>
      <c r="L21" s="120">
        <v>0</v>
      </c>
      <c r="M21" s="120">
        <v>0</v>
      </c>
      <c r="N21" s="120">
        <f t="shared" si="9"/>
        <v>0</v>
      </c>
      <c r="O21" s="55">
        <v>5000</v>
      </c>
      <c r="P21" s="55">
        <v>0</v>
      </c>
      <c r="Q21" s="55">
        <f t="shared" si="10"/>
        <v>5000</v>
      </c>
      <c r="R21" s="20">
        <v>0</v>
      </c>
      <c r="S21" s="28">
        <v>0</v>
      </c>
      <c r="T21" s="32">
        <v>0</v>
      </c>
      <c r="U21" s="107">
        <v>0</v>
      </c>
      <c r="V21" s="32">
        <f t="shared" ref="V21:V22" si="11">U21+T21</f>
        <v>0</v>
      </c>
    </row>
    <row r="22" spans="1:22" x14ac:dyDescent="0.25">
      <c r="A22" s="18">
        <v>329</v>
      </c>
      <c r="B22" s="1" t="s">
        <v>16</v>
      </c>
      <c r="C22" s="4"/>
      <c r="D22" s="92"/>
      <c r="E22" s="20">
        <f>H22+K22+N22+Q22+R22+S22+V22</f>
        <v>3999</v>
      </c>
      <c r="F22" s="83">
        <v>929</v>
      </c>
      <c r="G22" s="83">
        <v>0</v>
      </c>
      <c r="H22" s="83">
        <f>F22+G22</f>
        <v>929</v>
      </c>
      <c r="I22" s="50">
        <v>0</v>
      </c>
      <c r="J22" s="50">
        <v>0</v>
      </c>
      <c r="K22" s="50">
        <v>0</v>
      </c>
      <c r="L22" s="120">
        <v>0</v>
      </c>
      <c r="M22" s="120">
        <v>0</v>
      </c>
      <c r="N22" s="120">
        <f t="shared" si="9"/>
        <v>0</v>
      </c>
      <c r="O22" s="55">
        <v>3070</v>
      </c>
      <c r="P22" s="55">
        <v>0</v>
      </c>
      <c r="Q22" s="55">
        <f t="shared" si="10"/>
        <v>3070</v>
      </c>
      <c r="R22" s="20">
        <v>0</v>
      </c>
      <c r="S22" s="28">
        <v>0</v>
      </c>
      <c r="T22" s="32">
        <v>0</v>
      </c>
      <c r="U22" s="107">
        <v>0</v>
      </c>
      <c r="V22" s="32">
        <f t="shared" si="11"/>
        <v>0</v>
      </c>
    </row>
    <row r="23" spans="1:22" x14ac:dyDescent="0.25">
      <c r="A23" s="136">
        <v>34</v>
      </c>
      <c r="B23" s="137" t="s">
        <v>17</v>
      </c>
      <c r="C23" s="138"/>
      <c r="D23" s="146"/>
      <c r="E23" s="140">
        <f>E24</f>
        <v>1965</v>
      </c>
      <c r="F23" s="141">
        <f>F24</f>
        <v>65</v>
      </c>
      <c r="G23" s="141">
        <f>G24</f>
        <v>0</v>
      </c>
      <c r="H23" s="141">
        <f>H24</f>
        <v>65</v>
      </c>
      <c r="I23" s="142">
        <f>I221</f>
        <v>0</v>
      </c>
      <c r="J23" s="142">
        <f>J221</f>
        <v>0</v>
      </c>
      <c r="K23" s="142">
        <f>K221</f>
        <v>0</v>
      </c>
      <c r="L23" s="151">
        <f t="shared" ref="L23:R23" si="12">SUM(L24)</f>
        <v>0</v>
      </c>
      <c r="M23" s="151">
        <f t="shared" si="12"/>
        <v>0</v>
      </c>
      <c r="N23" s="151">
        <f t="shared" si="12"/>
        <v>0</v>
      </c>
      <c r="O23" s="147">
        <f t="shared" si="12"/>
        <v>1900</v>
      </c>
      <c r="P23" s="147">
        <f t="shared" si="12"/>
        <v>0</v>
      </c>
      <c r="Q23" s="147">
        <f t="shared" si="12"/>
        <v>1900</v>
      </c>
      <c r="R23" s="147">
        <f t="shared" si="12"/>
        <v>0</v>
      </c>
      <c r="S23" s="147">
        <f t="shared" ref="S23:V23" si="13">SUM(S24)</f>
        <v>0</v>
      </c>
      <c r="T23" s="147">
        <f t="shared" si="13"/>
        <v>0</v>
      </c>
      <c r="U23" s="147">
        <f t="shared" si="13"/>
        <v>0</v>
      </c>
      <c r="V23" s="152">
        <f t="shared" si="13"/>
        <v>0</v>
      </c>
    </row>
    <row r="24" spans="1:22" x14ac:dyDescent="0.25">
      <c r="A24" s="18">
        <v>343</v>
      </c>
      <c r="B24" s="1" t="s">
        <v>18</v>
      </c>
      <c r="C24" s="4"/>
      <c r="D24" s="90"/>
      <c r="E24" s="20">
        <f>H24+K24+N24+Q24+R24+S24+V24</f>
        <v>1965</v>
      </c>
      <c r="F24" s="83">
        <v>65</v>
      </c>
      <c r="G24" s="83">
        <v>0</v>
      </c>
      <c r="H24" s="83">
        <f>F24</f>
        <v>65</v>
      </c>
      <c r="I24" s="50">
        <v>0</v>
      </c>
      <c r="J24" s="50">
        <v>0</v>
      </c>
      <c r="K24" s="50">
        <v>0</v>
      </c>
      <c r="L24" s="120">
        <v>0</v>
      </c>
      <c r="M24" s="120">
        <v>0</v>
      </c>
      <c r="N24" s="120">
        <f>L24+M24</f>
        <v>0</v>
      </c>
      <c r="O24" s="55">
        <v>1900</v>
      </c>
      <c r="P24" s="55">
        <v>0</v>
      </c>
      <c r="Q24" s="55">
        <f>O24+P24</f>
        <v>1900</v>
      </c>
      <c r="R24" s="20">
        <v>0</v>
      </c>
      <c r="S24" s="28">
        <v>0</v>
      </c>
      <c r="T24" s="32">
        <v>0</v>
      </c>
      <c r="U24" s="107">
        <v>0</v>
      </c>
      <c r="V24" s="63">
        <f>T24+U24</f>
        <v>0</v>
      </c>
    </row>
    <row r="25" spans="1:22" ht="22.5" customHeight="1" x14ac:dyDescent="0.25">
      <c r="A25" s="136">
        <v>37</v>
      </c>
      <c r="B25" s="237" t="s">
        <v>38</v>
      </c>
      <c r="C25" s="238"/>
      <c r="D25" s="153"/>
      <c r="E25" s="140">
        <f t="shared" ref="E25:V25" si="14">E26</f>
        <v>300</v>
      </c>
      <c r="F25" s="154">
        <f t="shared" si="14"/>
        <v>0</v>
      </c>
      <c r="G25" s="154">
        <f t="shared" si="14"/>
        <v>0</v>
      </c>
      <c r="H25" s="154">
        <f t="shared" si="14"/>
        <v>0</v>
      </c>
      <c r="I25" s="155">
        <f t="shared" si="14"/>
        <v>0</v>
      </c>
      <c r="J25" s="155">
        <f t="shared" si="14"/>
        <v>0</v>
      </c>
      <c r="K25" s="155">
        <f t="shared" si="14"/>
        <v>0</v>
      </c>
      <c r="L25" s="151">
        <f t="shared" si="14"/>
        <v>0</v>
      </c>
      <c r="M25" s="151">
        <f t="shared" si="14"/>
        <v>0</v>
      </c>
      <c r="N25" s="151">
        <f t="shared" si="14"/>
        <v>0</v>
      </c>
      <c r="O25" s="147">
        <f t="shared" si="14"/>
        <v>300</v>
      </c>
      <c r="P25" s="147">
        <f t="shared" si="14"/>
        <v>0</v>
      </c>
      <c r="Q25" s="147">
        <f t="shared" si="14"/>
        <v>300</v>
      </c>
      <c r="R25" s="147">
        <f t="shared" si="14"/>
        <v>0</v>
      </c>
      <c r="S25" s="147">
        <f t="shared" si="14"/>
        <v>0</v>
      </c>
      <c r="T25" s="147">
        <f t="shared" si="14"/>
        <v>0</v>
      </c>
      <c r="U25" s="147">
        <f t="shared" si="14"/>
        <v>0</v>
      </c>
      <c r="V25" s="152">
        <f t="shared" si="14"/>
        <v>0</v>
      </c>
    </row>
    <row r="26" spans="1:22" ht="22.5" customHeight="1" x14ac:dyDescent="0.25">
      <c r="A26" s="96">
        <v>372</v>
      </c>
      <c r="B26" s="239" t="s">
        <v>39</v>
      </c>
      <c r="C26" s="240"/>
      <c r="D26" s="90"/>
      <c r="E26" s="27">
        <f>H26+K26+N26+Q26+R26+V26</f>
        <v>300</v>
      </c>
      <c r="F26" s="85">
        <v>0</v>
      </c>
      <c r="G26" s="85">
        <v>0</v>
      </c>
      <c r="H26" s="85">
        <f>F26+G26</f>
        <v>0</v>
      </c>
      <c r="I26" s="54">
        <v>0</v>
      </c>
      <c r="J26" s="54">
        <v>0</v>
      </c>
      <c r="K26" s="54">
        <v>0</v>
      </c>
      <c r="L26" s="123">
        <v>0</v>
      </c>
      <c r="M26" s="123">
        <v>0</v>
      </c>
      <c r="N26" s="123">
        <f>L26+M26</f>
        <v>0</v>
      </c>
      <c r="O26" s="58">
        <v>300</v>
      </c>
      <c r="P26" s="58">
        <v>0</v>
      </c>
      <c r="Q26" s="58">
        <f>O26+P26</f>
        <v>300</v>
      </c>
      <c r="R26" s="27">
        <v>0</v>
      </c>
      <c r="S26" s="29"/>
      <c r="T26" s="34">
        <v>0</v>
      </c>
      <c r="U26" s="91">
        <v>0</v>
      </c>
      <c r="V26" s="34">
        <f>T26+U26</f>
        <v>0</v>
      </c>
    </row>
    <row r="27" spans="1:22" x14ac:dyDescent="0.25">
      <c r="A27" s="17">
        <v>4</v>
      </c>
      <c r="B27" s="2" t="s">
        <v>20</v>
      </c>
      <c r="C27" s="2"/>
      <c r="D27" s="2"/>
      <c r="E27" s="26">
        <f t="shared" ref="E27:R27" si="15">E28+E31</f>
        <v>9350</v>
      </c>
      <c r="F27" s="169">
        <f t="shared" si="15"/>
        <v>0</v>
      </c>
      <c r="G27" s="169">
        <f t="shared" si="15"/>
        <v>0</v>
      </c>
      <c r="H27" s="169">
        <f t="shared" si="15"/>
        <v>0</v>
      </c>
      <c r="I27" s="52">
        <f t="shared" si="15"/>
        <v>0</v>
      </c>
      <c r="J27" s="52">
        <f t="shared" si="15"/>
        <v>0</v>
      </c>
      <c r="K27" s="52">
        <f t="shared" si="15"/>
        <v>0</v>
      </c>
      <c r="L27" s="122">
        <f t="shared" si="15"/>
        <v>0</v>
      </c>
      <c r="M27" s="122">
        <f t="shared" si="15"/>
        <v>0</v>
      </c>
      <c r="N27" s="122">
        <f t="shared" si="15"/>
        <v>0</v>
      </c>
      <c r="O27" s="56">
        <f t="shared" si="15"/>
        <v>0</v>
      </c>
      <c r="P27" s="56">
        <f t="shared" si="15"/>
        <v>0</v>
      </c>
      <c r="Q27" s="56">
        <f t="shared" si="15"/>
        <v>0</v>
      </c>
      <c r="R27" s="26">
        <f t="shared" si="15"/>
        <v>0</v>
      </c>
      <c r="S27" s="26">
        <f t="shared" ref="S27:V27" si="16">S28+S31</f>
        <v>0</v>
      </c>
      <c r="T27" s="26">
        <f t="shared" si="16"/>
        <v>5000</v>
      </c>
      <c r="U27" s="26">
        <f t="shared" si="16"/>
        <v>4350</v>
      </c>
      <c r="V27" s="134">
        <f t="shared" si="16"/>
        <v>9350</v>
      </c>
    </row>
    <row r="28" spans="1:22" x14ac:dyDescent="0.25">
      <c r="A28" s="136">
        <v>42</v>
      </c>
      <c r="B28" s="137" t="s">
        <v>21</v>
      </c>
      <c r="C28" s="156"/>
      <c r="D28" s="157"/>
      <c r="E28" s="158">
        <f t="shared" ref="E28:R28" si="17">E29+E30</f>
        <v>5000</v>
      </c>
      <c r="F28" s="154">
        <f t="shared" si="17"/>
        <v>0</v>
      </c>
      <c r="G28" s="159">
        <f t="shared" si="17"/>
        <v>0</v>
      </c>
      <c r="H28" s="159">
        <f t="shared" si="17"/>
        <v>0</v>
      </c>
      <c r="I28" s="170">
        <f t="shared" si="17"/>
        <v>0</v>
      </c>
      <c r="J28" s="170">
        <f t="shared" si="17"/>
        <v>0</v>
      </c>
      <c r="K28" s="170">
        <f t="shared" si="17"/>
        <v>0</v>
      </c>
      <c r="L28" s="160">
        <f t="shared" si="17"/>
        <v>0</v>
      </c>
      <c r="M28" s="160">
        <f t="shared" si="17"/>
        <v>0</v>
      </c>
      <c r="N28" s="160">
        <f t="shared" si="17"/>
        <v>0</v>
      </c>
      <c r="O28" s="171">
        <f t="shared" si="17"/>
        <v>0</v>
      </c>
      <c r="P28" s="171">
        <f t="shared" si="17"/>
        <v>0</v>
      </c>
      <c r="Q28" s="171">
        <f t="shared" si="17"/>
        <v>0</v>
      </c>
      <c r="R28" s="159">
        <f t="shared" si="17"/>
        <v>0</v>
      </c>
      <c r="S28" s="159">
        <f t="shared" ref="S28:V28" si="18">S29+S30</f>
        <v>0</v>
      </c>
      <c r="T28" s="159">
        <f t="shared" si="18"/>
        <v>5000</v>
      </c>
      <c r="U28" s="159">
        <f t="shared" si="18"/>
        <v>0</v>
      </c>
      <c r="V28" s="161">
        <f t="shared" si="18"/>
        <v>5000</v>
      </c>
    </row>
    <row r="29" spans="1:22" x14ac:dyDescent="0.25">
      <c r="A29" s="18">
        <v>422</v>
      </c>
      <c r="B29" s="1" t="s">
        <v>19</v>
      </c>
      <c r="C29" s="4"/>
      <c r="D29" s="92"/>
      <c r="E29" s="20">
        <f>H29+K29+N29+Q29+R29+V29</f>
        <v>5000</v>
      </c>
      <c r="F29" s="83">
        <v>0</v>
      </c>
      <c r="G29" s="83">
        <v>0</v>
      </c>
      <c r="H29" s="83">
        <f>F29+G29</f>
        <v>0</v>
      </c>
      <c r="I29" s="50">
        <v>0</v>
      </c>
      <c r="J29" s="50">
        <v>0</v>
      </c>
      <c r="K29" s="50">
        <v>0</v>
      </c>
      <c r="L29" s="120">
        <v>0</v>
      </c>
      <c r="M29" s="120">
        <v>0</v>
      </c>
      <c r="N29" s="120">
        <f>L29+M29</f>
        <v>0</v>
      </c>
      <c r="O29" s="55">
        <v>0</v>
      </c>
      <c r="P29" s="55">
        <v>0</v>
      </c>
      <c r="Q29" s="55">
        <f>O29+P29</f>
        <v>0</v>
      </c>
      <c r="R29" s="20">
        <v>0</v>
      </c>
      <c r="S29" s="28">
        <v>0</v>
      </c>
      <c r="T29" s="32">
        <v>5000</v>
      </c>
      <c r="U29" s="108">
        <v>0</v>
      </c>
      <c r="V29" s="33">
        <f>T29+U29</f>
        <v>5000</v>
      </c>
    </row>
    <row r="30" spans="1:22" x14ac:dyDescent="0.25">
      <c r="A30" s="18">
        <v>423</v>
      </c>
      <c r="B30" s="228" t="s">
        <v>35</v>
      </c>
      <c r="C30" s="229"/>
      <c r="D30" s="90"/>
      <c r="E30" s="20">
        <f>H30+K30+N30+Q30+R30+V30</f>
        <v>0</v>
      </c>
      <c r="F30" s="83">
        <v>0</v>
      </c>
      <c r="G30" s="83">
        <v>0</v>
      </c>
      <c r="H30" s="83">
        <f>F30+G30</f>
        <v>0</v>
      </c>
      <c r="I30" s="50">
        <v>0</v>
      </c>
      <c r="J30" s="50">
        <v>0</v>
      </c>
      <c r="K30" s="50">
        <v>0</v>
      </c>
      <c r="L30" s="120">
        <v>0</v>
      </c>
      <c r="M30" s="120">
        <v>0</v>
      </c>
      <c r="N30" s="120">
        <v>0</v>
      </c>
      <c r="O30" s="55">
        <v>0</v>
      </c>
      <c r="P30" s="55">
        <v>0</v>
      </c>
      <c r="Q30" s="55">
        <f>O30+P30</f>
        <v>0</v>
      </c>
      <c r="R30" s="20">
        <v>0</v>
      </c>
      <c r="S30" s="28">
        <v>0</v>
      </c>
      <c r="T30" s="32">
        <v>0</v>
      </c>
      <c r="U30" s="107">
        <v>0</v>
      </c>
      <c r="V30" s="32">
        <v>0</v>
      </c>
    </row>
    <row r="31" spans="1:22" ht="24.75" customHeight="1" x14ac:dyDescent="0.25">
      <c r="A31" s="136">
        <v>45</v>
      </c>
      <c r="B31" s="241" t="s">
        <v>43</v>
      </c>
      <c r="C31" s="242"/>
      <c r="D31" s="162"/>
      <c r="E31" s="163">
        <f t="shared" ref="E31:R31" si="19">E32</f>
        <v>4350</v>
      </c>
      <c r="F31" s="172">
        <f t="shared" si="19"/>
        <v>0</v>
      </c>
      <c r="G31" s="172">
        <f t="shared" si="19"/>
        <v>0</v>
      </c>
      <c r="H31" s="172">
        <f t="shared" si="19"/>
        <v>0</v>
      </c>
      <c r="I31" s="173">
        <f t="shared" si="19"/>
        <v>0</v>
      </c>
      <c r="J31" s="173">
        <f t="shared" si="19"/>
        <v>0</v>
      </c>
      <c r="K31" s="173">
        <f t="shared" si="19"/>
        <v>0</v>
      </c>
      <c r="L31" s="164">
        <f t="shared" si="19"/>
        <v>0</v>
      </c>
      <c r="M31" s="164">
        <f t="shared" si="19"/>
        <v>0</v>
      </c>
      <c r="N31" s="164">
        <f t="shared" si="19"/>
        <v>0</v>
      </c>
      <c r="O31" s="174">
        <f t="shared" si="19"/>
        <v>0</v>
      </c>
      <c r="P31" s="174">
        <f t="shared" si="19"/>
        <v>0</v>
      </c>
      <c r="Q31" s="174">
        <f t="shared" si="19"/>
        <v>0</v>
      </c>
      <c r="R31" s="163">
        <f t="shared" si="19"/>
        <v>0</v>
      </c>
      <c r="S31" s="163">
        <f t="shared" ref="S31:V31" si="20">S32</f>
        <v>0</v>
      </c>
      <c r="T31" s="163">
        <f t="shared" si="20"/>
        <v>0</v>
      </c>
      <c r="U31" s="163">
        <f t="shared" si="20"/>
        <v>4350</v>
      </c>
      <c r="V31" s="165">
        <f t="shared" si="20"/>
        <v>4350</v>
      </c>
    </row>
    <row r="32" spans="1:22" ht="24.75" customHeight="1" thickBot="1" x14ac:dyDescent="0.3">
      <c r="A32" s="97">
        <v>451</v>
      </c>
      <c r="B32" s="175" t="s">
        <v>44</v>
      </c>
      <c r="C32" s="176"/>
      <c r="D32" s="98"/>
      <c r="E32" s="99">
        <f>H32+K32+N32+Q32+R32+V32</f>
        <v>4350</v>
      </c>
      <c r="F32" s="100">
        <v>0</v>
      </c>
      <c r="G32" s="100">
        <v>0</v>
      </c>
      <c r="H32" s="100">
        <f>F32+G32</f>
        <v>0</v>
      </c>
      <c r="I32" s="101">
        <v>0</v>
      </c>
      <c r="J32" s="101">
        <v>0</v>
      </c>
      <c r="K32" s="101">
        <v>0</v>
      </c>
      <c r="L32" s="124">
        <v>0</v>
      </c>
      <c r="M32" s="124">
        <v>0</v>
      </c>
      <c r="N32" s="124">
        <f>L32+M32</f>
        <v>0</v>
      </c>
      <c r="O32" s="102">
        <f>M32+N32</f>
        <v>0</v>
      </c>
      <c r="P32" s="102">
        <v>0</v>
      </c>
      <c r="Q32" s="102">
        <f>O32+P32</f>
        <v>0</v>
      </c>
      <c r="R32" s="99">
        <v>0</v>
      </c>
      <c r="S32" s="104"/>
      <c r="T32" s="110">
        <v>0</v>
      </c>
      <c r="U32" s="116">
        <v>4350</v>
      </c>
      <c r="V32" s="36">
        <f>T32+U32</f>
        <v>4350</v>
      </c>
    </row>
    <row r="33" spans="1:22" x14ac:dyDescent="0.25">
      <c r="A33" s="93" t="s">
        <v>26</v>
      </c>
      <c r="B33" s="226" t="s">
        <v>32</v>
      </c>
      <c r="C33" s="227"/>
      <c r="D33" s="94"/>
      <c r="E33" s="23"/>
      <c r="F33" s="95"/>
      <c r="G33" s="95"/>
      <c r="H33" s="95"/>
      <c r="I33" s="69"/>
      <c r="J33" s="69"/>
      <c r="K33" s="69"/>
      <c r="L33" s="119"/>
      <c r="M33" s="119"/>
      <c r="N33" s="119"/>
      <c r="O33" s="70"/>
      <c r="P33" s="70"/>
      <c r="Q33" s="70"/>
      <c r="R33" s="23"/>
      <c r="S33" s="71"/>
      <c r="T33" s="63"/>
      <c r="U33" s="106"/>
      <c r="V33" s="63"/>
    </row>
    <row r="34" spans="1:22" x14ac:dyDescent="0.25">
      <c r="A34" s="17">
        <v>3</v>
      </c>
      <c r="B34" s="2" t="s">
        <v>8</v>
      </c>
      <c r="C34" s="7"/>
      <c r="D34" s="9"/>
      <c r="E34" s="26">
        <f>E35</f>
        <v>7493</v>
      </c>
      <c r="F34" s="82">
        <f t="shared" ref="F34:V34" si="21">F35</f>
        <v>4900</v>
      </c>
      <c r="G34" s="82">
        <f t="shared" si="21"/>
        <v>2593</v>
      </c>
      <c r="H34" s="82">
        <f t="shared" si="21"/>
        <v>7493</v>
      </c>
      <c r="I34" s="52">
        <f t="shared" si="21"/>
        <v>0</v>
      </c>
      <c r="J34" s="52">
        <f t="shared" si="21"/>
        <v>0</v>
      </c>
      <c r="K34" s="52">
        <f t="shared" si="21"/>
        <v>0</v>
      </c>
      <c r="L34" s="122">
        <f t="shared" si="21"/>
        <v>0</v>
      </c>
      <c r="M34" s="122">
        <f t="shared" si="21"/>
        <v>0</v>
      </c>
      <c r="N34" s="122">
        <f t="shared" si="21"/>
        <v>0</v>
      </c>
      <c r="O34" s="56">
        <f t="shared" si="21"/>
        <v>0</v>
      </c>
      <c r="P34" s="56">
        <f t="shared" si="21"/>
        <v>0</v>
      </c>
      <c r="Q34" s="56">
        <f t="shared" si="21"/>
        <v>0</v>
      </c>
      <c r="R34" s="26">
        <f t="shared" si="21"/>
        <v>0</v>
      </c>
      <c r="S34" s="31">
        <f t="shared" si="21"/>
        <v>0</v>
      </c>
      <c r="T34" s="33">
        <f t="shared" si="21"/>
        <v>0</v>
      </c>
      <c r="U34" s="108">
        <f t="shared" si="21"/>
        <v>0</v>
      </c>
      <c r="V34" s="33">
        <f t="shared" si="21"/>
        <v>0</v>
      </c>
    </row>
    <row r="35" spans="1:22" x14ac:dyDescent="0.25">
      <c r="A35" s="136">
        <v>32</v>
      </c>
      <c r="B35" s="137" t="s">
        <v>12</v>
      </c>
      <c r="C35" s="138"/>
      <c r="D35" s="166"/>
      <c r="E35" s="140">
        <f>E36</f>
        <v>7493</v>
      </c>
      <c r="F35" s="141">
        <f t="shared" ref="F35:N35" si="22">F36+F37</f>
        <v>4900</v>
      </c>
      <c r="G35" s="141">
        <f t="shared" si="22"/>
        <v>2593</v>
      </c>
      <c r="H35" s="141">
        <f t="shared" si="22"/>
        <v>7493</v>
      </c>
      <c r="I35" s="142">
        <f t="shared" si="22"/>
        <v>0</v>
      </c>
      <c r="J35" s="142">
        <f t="shared" si="22"/>
        <v>0</v>
      </c>
      <c r="K35" s="142">
        <f t="shared" si="22"/>
        <v>0</v>
      </c>
      <c r="L35" s="143">
        <f t="shared" si="22"/>
        <v>0</v>
      </c>
      <c r="M35" s="143">
        <f t="shared" si="22"/>
        <v>0</v>
      </c>
      <c r="N35" s="143">
        <f t="shared" si="22"/>
        <v>0</v>
      </c>
      <c r="O35" s="147">
        <f>O36+O37+O38</f>
        <v>0</v>
      </c>
      <c r="P35" s="147">
        <f>P36+P37+P38</f>
        <v>0</v>
      </c>
      <c r="Q35" s="147">
        <f>Q36+Q37+Q38</f>
        <v>0</v>
      </c>
      <c r="R35" s="140">
        <f t="shared" ref="R35:T35" si="23">R36+R37</f>
        <v>0</v>
      </c>
      <c r="S35" s="167">
        <f t="shared" si="23"/>
        <v>0</v>
      </c>
      <c r="T35" s="150">
        <f t="shared" si="23"/>
        <v>0</v>
      </c>
      <c r="U35" s="168">
        <f>U36</f>
        <v>0</v>
      </c>
      <c r="V35" s="150">
        <f>V36</f>
        <v>0</v>
      </c>
    </row>
    <row r="36" spans="1:22" x14ac:dyDescent="0.25">
      <c r="A36" s="18">
        <v>329</v>
      </c>
      <c r="B36" s="228" t="s">
        <v>16</v>
      </c>
      <c r="C36" s="229"/>
      <c r="D36" s="6"/>
      <c r="E36" s="20">
        <f>H36+K36+N36+Q36+R36+V36</f>
        <v>7493</v>
      </c>
      <c r="F36" s="83">
        <v>4900</v>
      </c>
      <c r="G36" s="83">
        <v>2593</v>
      </c>
      <c r="H36" s="83">
        <f>F36+G36</f>
        <v>7493</v>
      </c>
      <c r="I36" s="50">
        <v>0</v>
      </c>
      <c r="J36" s="50">
        <v>0</v>
      </c>
      <c r="K36" s="50">
        <v>0</v>
      </c>
      <c r="L36" s="120">
        <v>0</v>
      </c>
      <c r="M36" s="120">
        <v>0</v>
      </c>
      <c r="N36" s="120">
        <v>0</v>
      </c>
      <c r="O36" s="55">
        <v>0</v>
      </c>
      <c r="P36" s="55">
        <v>0</v>
      </c>
      <c r="Q36" s="55">
        <v>0</v>
      </c>
      <c r="R36" s="20">
        <v>0</v>
      </c>
      <c r="S36" s="28">
        <v>0</v>
      </c>
      <c r="T36" s="32">
        <v>0</v>
      </c>
      <c r="U36" s="107">
        <v>0</v>
      </c>
      <c r="V36" s="32">
        <v>0</v>
      </c>
    </row>
    <row r="37" spans="1:22" ht="15.75" thickBot="1" x14ac:dyDescent="0.3">
      <c r="A37" s="38"/>
      <c r="B37" s="12"/>
      <c r="C37" s="13"/>
      <c r="D37" s="14"/>
      <c r="E37" s="24"/>
      <c r="F37" s="85"/>
      <c r="G37" s="85"/>
      <c r="H37" s="85"/>
      <c r="I37" s="54"/>
      <c r="J37" s="54"/>
      <c r="K37" s="54"/>
      <c r="L37" s="123"/>
      <c r="M37" s="123"/>
      <c r="N37" s="123"/>
      <c r="O37" s="58"/>
      <c r="P37" s="58"/>
      <c r="Q37" s="58"/>
      <c r="R37" s="27"/>
      <c r="S37" s="29"/>
      <c r="T37" s="34"/>
      <c r="U37" s="91"/>
      <c r="V37" s="34"/>
    </row>
    <row r="38" spans="1:22" x14ac:dyDescent="0.25">
      <c r="A38" s="15" t="s">
        <v>27</v>
      </c>
      <c r="B38" s="230" t="s">
        <v>33</v>
      </c>
      <c r="C38" s="231"/>
      <c r="D38" s="16"/>
      <c r="E38" s="25"/>
      <c r="F38" s="84"/>
      <c r="G38" s="84"/>
      <c r="H38" s="84"/>
      <c r="I38" s="53"/>
      <c r="J38" s="53"/>
      <c r="K38" s="53"/>
      <c r="L38" s="125"/>
      <c r="M38" s="125"/>
      <c r="N38" s="125"/>
      <c r="O38" s="57"/>
      <c r="P38" s="57"/>
      <c r="Q38" s="57"/>
      <c r="R38" s="25"/>
      <c r="S38" s="30"/>
      <c r="T38" s="35"/>
      <c r="U38" s="109"/>
      <c r="V38" s="35"/>
    </row>
    <row r="39" spans="1:22" x14ac:dyDescent="0.25">
      <c r="A39" s="17">
        <v>3</v>
      </c>
      <c r="B39" s="2" t="s">
        <v>8</v>
      </c>
      <c r="C39" s="7"/>
      <c r="D39" s="9"/>
      <c r="E39" s="26">
        <f>E40</f>
        <v>24787</v>
      </c>
      <c r="F39" s="82">
        <f t="shared" ref="F39:V39" si="24">F40</f>
        <v>13530</v>
      </c>
      <c r="G39" s="82">
        <f t="shared" si="24"/>
        <v>0</v>
      </c>
      <c r="H39" s="82">
        <f t="shared" si="24"/>
        <v>13530</v>
      </c>
      <c r="I39" s="52">
        <f t="shared" si="24"/>
        <v>8096</v>
      </c>
      <c r="J39" s="52">
        <f t="shared" si="24"/>
        <v>0</v>
      </c>
      <c r="K39" s="52">
        <f t="shared" si="24"/>
        <v>8096</v>
      </c>
      <c r="L39" s="122">
        <f t="shared" si="24"/>
        <v>0</v>
      </c>
      <c r="M39" s="122">
        <f t="shared" si="24"/>
        <v>0</v>
      </c>
      <c r="N39" s="122">
        <f t="shared" si="24"/>
        <v>0</v>
      </c>
      <c r="O39" s="56">
        <f t="shared" si="24"/>
        <v>7860</v>
      </c>
      <c r="P39" s="56">
        <f t="shared" si="24"/>
        <v>-4699</v>
      </c>
      <c r="Q39" s="56">
        <f t="shared" si="24"/>
        <v>3161</v>
      </c>
      <c r="R39" s="26">
        <f t="shared" si="24"/>
        <v>0</v>
      </c>
      <c r="S39" s="31">
        <f t="shared" si="24"/>
        <v>0</v>
      </c>
      <c r="T39" s="33">
        <f t="shared" si="24"/>
        <v>0</v>
      </c>
      <c r="U39" s="108">
        <f>U40</f>
        <v>0</v>
      </c>
      <c r="V39" s="33">
        <f t="shared" si="24"/>
        <v>0</v>
      </c>
    </row>
    <row r="40" spans="1:22" x14ac:dyDescent="0.25">
      <c r="A40" s="136">
        <v>32</v>
      </c>
      <c r="B40" s="137" t="s">
        <v>12</v>
      </c>
      <c r="C40" s="138"/>
      <c r="D40" s="166"/>
      <c r="E40" s="140">
        <f>E41+E42+E43</f>
        <v>24787</v>
      </c>
      <c r="F40" s="141">
        <f t="shared" ref="F40:T40" si="25">F41+F42</f>
        <v>13530</v>
      </c>
      <c r="G40" s="141">
        <f t="shared" si="25"/>
        <v>0</v>
      </c>
      <c r="H40" s="141">
        <f t="shared" si="25"/>
        <v>13530</v>
      </c>
      <c r="I40" s="142">
        <f t="shared" si="25"/>
        <v>8096</v>
      </c>
      <c r="J40" s="142">
        <f t="shared" si="25"/>
        <v>0</v>
      </c>
      <c r="K40" s="142">
        <f t="shared" si="25"/>
        <v>8096</v>
      </c>
      <c r="L40" s="143">
        <f t="shared" si="25"/>
        <v>0</v>
      </c>
      <c r="M40" s="143">
        <f t="shared" si="25"/>
        <v>0</v>
      </c>
      <c r="N40" s="143">
        <f t="shared" si="25"/>
        <v>0</v>
      </c>
      <c r="O40" s="147">
        <f>O41+O42+O43</f>
        <v>7860</v>
      </c>
      <c r="P40" s="147">
        <f>P41+P42+P43</f>
        <v>-4699</v>
      </c>
      <c r="Q40" s="147">
        <f>Q41+Q42+Q43</f>
        <v>3161</v>
      </c>
      <c r="R40" s="140">
        <f t="shared" si="25"/>
        <v>0</v>
      </c>
      <c r="S40" s="167">
        <f t="shared" si="25"/>
        <v>0</v>
      </c>
      <c r="T40" s="150">
        <f t="shared" si="25"/>
        <v>0</v>
      </c>
      <c r="U40" s="168">
        <f>U41+U42+U43</f>
        <v>0</v>
      </c>
      <c r="V40" s="150">
        <f>V41+V42+V43</f>
        <v>0</v>
      </c>
    </row>
    <row r="41" spans="1:22" x14ac:dyDescent="0.25">
      <c r="A41" s="18">
        <v>323</v>
      </c>
      <c r="B41" s="228" t="s">
        <v>15</v>
      </c>
      <c r="C41" s="229"/>
      <c r="D41" s="6"/>
      <c r="E41" s="20">
        <f>H41+K41+N41+Q41+R41+V41</f>
        <v>14055</v>
      </c>
      <c r="F41" s="83">
        <v>5560</v>
      </c>
      <c r="G41" s="83">
        <v>482</v>
      </c>
      <c r="H41" s="83">
        <f>F41+G41</f>
        <v>6042</v>
      </c>
      <c r="I41" s="50">
        <v>6172</v>
      </c>
      <c r="J41" s="50">
        <v>0</v>
      </c>
      <c r="K41" s="50">
        <f>I41+J41</f>
        <v>6172</v>
      </c>
      <c r="L41" s="120">
        <v>0</v>
      </c>
      <c r="M41" s="120"/>
      <c r="N41" s="120">
        <f>L41+M41</f>
        <v>0</v>
      </c>
      <c r="O41" s="55">
        <v>2550</v>
      </c>
      <c r="P41" s="55">
        <v>-709</v>
      </c>
      <c r="Q41" s="55">
        <f>O41+P41</f>
        <v>1841</v>
      </c>
      <c r="R41" s="20">
        <v>0</v>
      </c>
      <c r="S41" s="28">
        <v>0</v>
      </c>
      <c r="T41" s="32">
        <v>0</v>
      </c>
      <c r="U41" s="107">
        <v>0</v>
      </c>
      <c r="V41" s="32">
        <f>T41+U41</f>
        <v>0</v>
      </c>
    </row>
    <row r="42" spans="1:22" ht="28.5" customHeight="1" x14ac:dyDescent="0.25">
      <c r="A42" s="18">
        <v>324</v>
      </c>
      <c r="B42" s="232" t="s">
        <v>24</v>
      </c>
      <c r="C42" s="233"/>
      <c r="D42" s="1"/>
      <c r="E42" s="20">
        <f>H42+K42+N42+Q42+R42+V42</f>
        <v>9412</v>
      </c>
      <c r="F42" s="83">
        <v>7970</v>
      </c>
      <c r="G42" s="83">
        <v>-482</v>
      </c>
      <c r="H42" s="83">
        <f>F42+G42</f>
        <v>7488</v>
      </c>
      <c r="I42" s="50">
        <v>1924</v>
      </c>
      <c r="J42" s="50">
        <v>0</v>
      </c>
      <c r="K42" s="50">
        <f>I42+J42</f>
        <v>1924</v>
      </c>
      <c r="L42" s="120">
        <v>0</v>
      </c>
      <c r="M42" s="120"/>
      <c r="N42" s="120">
        <f>L42+M42</f>
        <v>0</v>
      </c>
      <c r="O42" s="55">
        <v>4610</v>
      </c>
      <c r="P42" s="55">
        <v>-4610</v>
      </c>
      <c r="Q42" s="55">
        <f>O42+P42</f>
        <v>0</v>
      </c>
      <c r="R42" s="20">
        <v>0</v>
      </c>
      <c r="S42" s="28">
        <v>0</v>
      </c>
      <c r="T42" s="32">
        <v>0</v>
      </c>
      <c r="U42" s="107">
        <v>0</v>
      </c>
      <c r="V42" s="32">
        <f>T42+U42</f>
        <v>0</v>
      </c>
    </row>
    <row r="43" spans="1:22" x14ac:dyDescent="0.25">
      <c r="A43" s="103">
        <v>329</v>
      </c>
      <c r="B43" s="234" t="s">
        <v>31</v>
      </c>
      <c r="C43" s="234"/>
      <c r="D43" s="43"/>
      <c r="E43" s="20">
        <f>H43+I43+J43+K43+N43+Q43+R43+V43</f>
        <v>1320</v>
      </c>
      <c r="F43" s="83">
        <v>0</v>
      </c>
      <c r="G43" s="83">
        <v>0</v>
      </c>
      <c r="H43" s="83">
        <f>F43+G43</f>
        <v>0</v>
      </c>
      <c r="I43" s="50">
        <v>0</v>
      </c>
      <c r="J43" s="50">
        <v>0</v>
      </c>
      <c r="K43" s="50">
        <f>I43+J43</f>
        <v>0</v>
      </c>
      <c r="L43" s="120">
        <v>0</v>
      </c>
      <c r="M43" s="120"/>
      <c r="N43" s="120">
        <f>L43+M43</f>
        <v>0</v>
      </c>
      <c r="O43" s="55">
        <v>700</v>
      </c>
      <c r="P43" s="55">
        <v>620</v>
      </c>
      <c r="Q43" s="55">
        <f>O43+P43</f>
        <v>1320</v>
      </c>
      <c r="R43" s="20">
        <v>0</v>
      </c>
      <c r="S43" s="28">
        <v>0</v>
      </c>
      <c r="T43" s="32">
        <v>0</v>
      </c>
      <c r="U43" s="107">
        <v>0</v>
      </c>
      <c r="V43" s="32">
        <f>T43+U43</f>
        <v>0</v>
      </c>
    </row>
    <row r="44" spans="1:22" ht="15.75" thickBot="1" x14ac:dyDescent="0.3">
      <c r="A44" s="73"/>
      <c r="B44" s="74"/>
      <c r="C44" s="74"/>
      <c r="D44" s="74"/>
      <c r="E44" s="75"/>
      <c r="F44" s="86"/>
      <c r="G44" s="86"/>
      <c r="H44" s="86"/>
      <c r="I44" s="76"/>
      <c r="J44" s="76"/>
      <c r="K44" s="76"/>
      <c r="L44" s="126"/>
      <c r="M44" s="126"/>
      <c r="N44" s="126"/>
      <c r="O44" s="75"/>
      <c r="P44" s="75"/>
      <c r="Q44" s="75"/>
      <c r="R44" s="75"/>
      <c r="S44" s="75"/>
      <c r="T44" s="77"/>
      <c r="U44" s="75"/>
      <c r="V44" s="77"/>
    </row>
    <row r="45" spans="1:22" s="47" customFormat="1" ht="12.75" thickBot="1" x14ac:dyDescent="0.25">
      <c r="A45" s="44"/>
      <c r="B45" s="223" t="s">
        <v>40</v>
      </c>
      <c r="C45" s="223"/>
      <c r="D45" s="45"/>
      <c r="E45" s="46">
        <f>E12+E34+E39</f>
        <v>943320</v>
      </c>
      <c r="F45" s="87">
        <f>F12+F34+F39</f>
        <v>713000</v>
      </c>
      <c r="G45" s="87">
        <f>G12+G34+G39</f>
        <v>90697</v>
      </c>
      <c r="H45" s="87">
        <f>H12+H34+H39</f>
        <v>803697</v>
      </c>
      <c r="I45" s="112">
        <f>I12+I34+I39</f>
        <v>13405</v>
      </c>
      <c r="J45" s="112">
        <f>J12+J27+J34+J39</f>
        <v>6000</v>
      </c>
      <c r="K45" s="60">
        <f t="shared" ref="K45:R45" si="26">K12+K34+K39</f>
        <v>19405</v>
      </c>
      <c r="L45" s="127">
        <f t="shared" si="26"/>
        <v>3400</v>
      </c>
      <c r="M45" s="127">
        <f t="shared" si="26"/>
        <v>568</v>
      </c>
      <c r="N45" s="127">
        <f t="shared" si="26"/>
        <v>3968</v>
      </c>
      <c r="O45" s="59">
        <f t="shared" si="26"/>
        <v>96900</v>
      </c>
      <c r="P45" s="59">
        <f t="shared" si="26"/>
        <v>0</v>
      </c>
      <c r="Q45" s="59">
        <f t="shared" si="26"/>
        <v>96900</v>
      </c>
      <c r="R45" s="46">
        <f t="shared" si="26"/>
        <v>0</v>
      </c>
      <c r="S45" s="105" t="e">
        <f>S12+S34+S39+#REF!+#REF!</f>
        <v>#REF!</v>
      </c>
      <c r="T45" s="111">
        <f>T12</f>
        <v>5000</v>
      </c>
      <c r="U45" s="114">
        <f>U12+U34+U39</f>
        <v>14350</v>
      </c>
      <c r="V45" s="111">
        <f>V12+V34+V39</f>
        <v>19350</v>
      </c>
    </row>
    <row r="46" spans="1:22" x14ac:dyDescent="0.25">
      <c r="C46" t="s">
        <v>36</v>
      </c>
      <c r="F46" s="88">
        <v>111</v>
      </c>
      <c r="G46" s="88"/>
      <c r="H46" s="88"/>
      <c r="I46" s="62">
        <v>531</v>
      </c>
      <c r="J46" s="61"/>
      <c r="K46" s="61">
        <v>531</v>
      </c>
      <c r="L46" s="62">
        <v>311</v>
      </c>
      <c r="M46" s="62"/>
      <c r="N46" s="62"/>
      <c r="O46" s="62">
        <v>431</v>
      </c>
      <c r="P46" s="62"/>
      <c r="Q46" s="62"/>
      <c r="R46" s="62"/>
      <c r="S46" s="61"/>
      <c r="T46" s="62"/>
      <c r="U46" s="61"/>
      <c r="V46" s="61"/>
    </row>
    <row r="47" spans="1:22" x14ac:dyDescent="0.25">
      <c r="F47" s="88"/>
      <c r="G47" s="88"/>
      <c r="H47" s="88"/>
      <c r="I47" s="62"/>
      <c r="J47" s="61"/>
      <c r="K47" s="61"/>
      <c r="L47" s="62"/>
      <c r="M47" s="62"/>
      <c r="N47" s="62"/>
      <c r="O47" s="62"/>
      <c r="P47" s="62"/>
      <c r="Q47" s="62"/>
      <c r="R47" s="62"/>
      <c r="S47" s="61"/>
      <c r="U47" s="78"/>
      <c r="V47" s="61"/>
    </row>
    <row r="48" spans="1:22" x14ac:dyDescent="0.25">
      <c r="F48" s="89"/>
      <c r="G48" s="89"/>
      <c r="H48" s="89"/>
    </row>
  </sheetData>
  <mergeCells count="32">
    <mergeCell ref="B45:C45"/>
    <mergeCell ref="G4:G5"/>
    <mergeCell ref="H4:H5"/>
    <mergeCell ref="B33:C33"/>
    <mergeCell ref="B36:C36"/>
    <mergeCell ref="B38:C38"/>
    <mergeCell ref="B41:C41"/>
    <mergeCell ref="B42:C42"/>
    <mergeCell ref="B43:C43"/>
    <mergeCell ref="B16:C16"/>
    <mergeCell ref="B21:C21"/>
    <mergeCell ref="B25:C25"/>
    <mergeCell ref="B26:C26"/>
    <mergeCell ref="B30:C30"/>
    <mergeCell ref="B31:C31"/>
    <mergeCell ref="B9:C9"/>
    <mergeCell ref="B32:C32"/>
    <mergeCell ref="A2:V2"/>
    <mergeCell ref="A3:V3"/>
    <mergeCell ref="A4:B6"/>
    <mergeCell ref="C4:D6"/>
    <mergeCell ref="E4:E6"/>
    <mergeCell ref="F4:F5"/>
    <mergeCell ref="I4:K5"/>
    <mergeCell ref="L4:L6"/>
    <mergeCell ref="O4:O6"/>
    <mergeCell ref="R4:R6"/>
    <mergeCell ref="S4:S6"/>
    <mergeCell ref="T4:T6"/>
    <mergeCell ref="U4:U6"/>
    <mergeCell ref="V4:V6"/>
    <mergeCell ref="B8:E8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REBALANS 2024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mjurisic</dc:creator>
  <cp:lastModifiedBy>Zorica Stošić</cp:lastModifiedBy>
  <cp:lastPrinted>2024-06-11T12:43:55Z</cp:lastPrinted>
  <dcterms:created xsi:type="dcterms:W3CDTF">2014-10-06T11:20:30Z</dcterms:created>
  <dcterms:modified xsi:type="dcterms:W3CDTF">2024-06-12T10:05:40Z</dcterms:modified>
</cp:coreProperties>
</file>