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komparacija 2022 I 2023" sheetId="1" r:id="rId1"/>
  </sheets>
  <definedNames/>
  <calcPr fullCalcOnLoad="1"/>
</workbook>
</file>

<file path=xl/sharedStrings.xml><?xml version="1.0" encoding="utf-8"?>
<sst xmlns="http://schemas.openxmlformats.org/spreadsheetml/2006/main" count="107" uniqueCount="92">
  <si>
    <t>1.</t>
  </si>
  <si>
    <t>FINANCIJSKI REZULTAT</t>
  </si>
  <si>
    <t>Račun iz računskog plana</t>
  </si>
  <si>
    <t>Index%</t>
  </si>
  <si>
    <t>UKUPAN PRIHOD</t>
  </si>
  <si>
    <t>KLASA 6</t>
  </si>
  <si>
    <t>UKUPAN RASHOD</t>
  </si>
  <si>
    <t>VIŠAK PRIHODA POSLOVANJA</t>
  </si>
  <si>
    <t>2.</t>
  </si>
  <si>
    <t>STRUKTURA PRIHODA I RASHODA</t>
  </si>
  <si>
    <t>PRIHODI</t>
  </si>
  <si>
    <t>a)</t>
  </si>
  <si>
    <t>PRIHODI IZ GRADSKOG PRORAČUNA</t>
  </si>
  <si>
    <t>Materijalni i programski troškovi</t>
  </si>
  <si>
    <t>U K U P N O</t>
  </si>
  <si>
    <t>b)</t>
  </si>
  <si>
    <t xml:space="preserve">PRIHOD IZ DRŽAVNOG PRORAČUNA </t>
  </si>
  <si>
    <t>MINISTARSTVO KULTURE -M.Marulić</t>
  </si>
  <si>
    <t>c)</t>
  </si>
  <si>
    <t>VLASTITI PRIHODI</t>
  </si>
  <si>
    <t>Prihod od pruženih usluga</t>
  </si>
  <si>
    <t>RASHODI</t>
  </si>
  <si>
    <t>Plaće i rashodi za zaposlene</t>
  </si>
  <si>
    <t>Bankarske usluge</t>
  </si>
  <si>
    <t xml:space="preserve">UKUPNO PRIHOD </t>
  </si>
  <si>
    <t xml:space="preserve">UKUPNO RASHODI </t>
  </si>
  <si>
    <t>Kazališno vijeće</t>
  </si>
  <si>
    <t xml:space="preserve">a/najmovi                                 </t>
  </si>
  <si>
    <t>d)</t>
  </si>
  <si>
    <t>NAMJENSKI PRIHODI</t>
  </si>
  <si>
    <t>kamate</t>
  </si>
  <si>
    <t>Festival Mali Marulić</t>
  </si>
  <si>
    <t>VIŠAK PRIHODA I PRIMITAKA RASPOLOŽIV U SLJEDEĆEM RAZDOBLJU</t>
  </si>
  <si>
    <t>Gradsko kazalište lutaka Split</t>
  </si>
  <si>
    <t>Tončićeva 1, 21000 Split</t>
  </si>
  <si>
    <t>OIB: 97620298968</t>
  </si>
  <si>
    <t>Materijalni troškovi</t>
  </si>
  <si>
    <t>Premijerni program</t>
  </si>
  <si>
    <t>Dugotrajna imovina</t>
  </si>
  <si>
    <t>Prihod od prodaje ulaznica</t>
  </si>
  <si>
    <t xml:space="preserve">Ostale naknade iz proračuna </t>
  </si>
  <si>
    <t>VIŠAK PRIHODA I PRIMITAKA PRENESEN  IZ PRETHODNE GODINE</t>
  </si>
  <si>
    <t>Indeks 2/1</t>
  </si>
  <si>
    <t>Bruto plaće</t>
  </si>
  <si>
    <t>Naknade za prijevoz na posao i s posla</t>
  </si>
  <si>
    <t xml:space="preserve">Najam prostora </t>
  </si>
  <si>
    <t>Premijere</t>
  </si>
  <si>
    <t>Naknade kazališnom vijeću</t>
  </si>
  <si>
    <t>Financijski rashodi</t>
  </si>
  <si>
    <t>Oprema</t>
  </si>
  <si>
    <t>Sitni inventar</t>
  </si>
  <si>
    <t>UKUPNO</t>
  </si>
  <si>
    <t>UKUPNO:</t>
  </si>
  <si>
    <t>2022.</t>
  </si>
  <si>
    <t xml:space="preserve"> </t>
  </si>
  <si>
    <t>Ravnatelj</t>
  </si>
  <si>
    <t>Lucijan Roki</t>
  </si>
  <si>
    <t>PRIHOD OD KAMATA</t>
  </si>
  <si>
    <t>Materijalni troškovi i troškovi programa /osim direktnih troškova premijera i festivala/</t>
  </si>
  <si>
    <t>2023.</t>
  </si>
  <si>
    <t>Dodatna ulaganja na nefinanc.imovini</t>
  </si>
  <si>
    <t>KOMPARACIJA PO VRSTAMA RASHODA 2022/2023</t>
  </si>
  <si>
    <t>Ostali rashodi za zaposlene-jubilarne nagrade,otpremnina, pomoć zbog smrti roditelja, topli obrok,regres</t>
  </si>
  <si>
    <t>Ostali rashodi za zaposlene-otpremnina, pomoć zbog smrti roditelja,jubilarne nagrade,regres</t>
  </si>
  <si>
    <t>Romeo i Julija error404</t>
  </si>
  <si>
    <t>Zlatna ribica</t>
  </si>
  <si>
    <t>Magarac i čarobnjak</t>
  </si>
  <si>
    <t>Prilagodba unutarnjih pristupa osobama smanjene pokretljivosti</t>
  </si>
  <si>
    <t>Bilješke uz financijsko izvješće na dan 31.12.2023.</t>
  </si>
  <si>
    <t>Ostvareno    01.01.-31.12.22</t>
  </si>
  <si>
    <t>Ostvareno    01.01.-31.12.23.</t>
  </si>
  <si>
    <t>KLASA3,4</t>
  </si>
  <si>
    <t>Plaće</t>
  </si>
  <si>
    <t>Neoporeziva potpora zbog smrti užeg člana obitelji</t>
  </si>
  <si>
    <t>Poklon bonovi i darovi za djecu do 15g</t>
  </si>
  <si>
    <t>Jubilarne nagrade</t>
  </si>
  <si>
    <t>Otpremnine zbog odlaska u mirovinu</t>
  </si>
  <si>
    <t>Regres za godišnji odmor</t>
  </si>
  <si>
    <t>Prigodne godišnje neoporezive nagrade /Božićnica/</t>
  </si>
  <si>
    <t xml:space="preserve">Naknade za prijevoz za posao </t>
  </si>
  <si>
    <t>Program /premijere i reprize/</t>
  </si>
  <si>
    <t>Pomoć zbog invalidnosti djeteta</t>
  </si>
  <si>
    <t xml:space="preserve">Pomoće zbog bolovanja dužeg od 90dana </t>
  </si>
  <si>
    <t>Toli obrok za zaposlenike</t>
  </si>
  <si>
    <t>Prihodi koji se odnose na pokriće troškova iz prošle godine</t>
  </si>
  <si>
    <t>Kapitalna pomoć iz nadležnog proračuna</t>
  </si>
  <si>
    <r>
      <t>Prihodi za financiranje nefinancijske imovine/</t>
    </r>
    <r>
      <rPr>
        <i/>
        <sz val="10"/>
        <color indexed="8"/>
        <rFont val="Times New Roman"/>
        <family val="1"/>
      </rPr>
      <t>prilagodba unutarnjih pristupa osobama smanjene pokretljivosti u Gradskom kazalištu lutaka /</t>
    </r>
    <r>
      <rPr>
        <sz val="10"/>
        <color indexed="8"/>
        <rFont val="Times New Roman"/>
        <family val="1"/>
      </rPr>
      <t xml:space="preserve"> </t>
    </r>
  </si>
  <si>
    <t>Alo to sam ja</t>
  </si>
  <si>
    <t>Kaktus bajka</t>
  </si>
  <si>
    <t>Kako su Ljiljo i Kosjenka pobijedili Zlu Neslogu</t>
  </si>
  <si>
    <t>Maca Papučarica</t>
  </si>
  <si>
    <t>Split, 31.12.2023.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</si>
</sst>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#,##0.00\ &quot;kn&quot;"/>
    <numFmt numFmtId="170" formatCode="#,##0.0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4" fontId="44" fillId="0" borderId="11" xfId="0" applyNumberFormat="1" applyFont="1" applyBorder="1" applyAlignment="1">
      <alignment/>
    </xf>
    <xf numFmtId="10" fontId="44" fillId="0" borderId="12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10" fontId="45" fillId="0" borderId="12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4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4" fontId="44" fillId="0" borderId="14" xfId="0" applyNumberFormat="1" applyFont="1" applyBorder="1" applyAlignment="1">
      <alignment/>
    </xf>
    <xf numFmtId="4" fontId="44" fillId="0" borderId="11" xfId="0" applyNumberFormat="1" applyFont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0" fontId="44" fillId="0" borderId="14" xfId="0" applyFont="1" applyBorder="1" applyAlignment="1">
      <alignment/>
    </xf>
    <xf numFmtId="4" fontId="44" fillId="0" borderId="15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4" fontId="45" fillId="0" borderId="11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44" fillId="0" borderId="17" xfId="0" applyFont="1" applyBorder="1" applyAlignment="1">
      <alignment/>
    </xf>
    <xf numFmtId="0" fontId="45" fillId="0" borderId="18" xfId="0" applyFont="1" applyFill="1" applyBorder="1" applyAlignment="1">
      <alignment wrapText="1"/>
    </xf>
    <xf numFmtId="0" fontId="45" fillId="0" borderId="18" xfId="0" applyFont="1" applyBorder="1" applyAlignment="1">
      <alignment horizontal="center"/>
    </xf>
    <xf numFmtId="0" fontId="44" fillId="0" borderId="19" xfId="0" applyFont="1" applyBorder="1" applyAlignment="1">
      <alignment/>
    </xf>
    <xf numFmtId="10" fontId="44" fillId="0" borderId="11" xfId="0" applyNumberFormat="1" applyFont="1" applyBorder="1" applyAlignment="1">
      <alignment/>
    </xf>
    <xf numFmtId="0" fontId="45" fillId="0" borderId="18" xfId="0" applyFont="1" applyBorder="1" applyAlignment="1">
      <alignment/>
    </xf>
    <xf numFmtId="10" fontId="45" fillId="0" borderId="20" xfId="0" applyNumberFormat="1" applyFont="1" applyBorder="1" applyAlignment="1">
      <alignment/>
    </xf>
    <xf numFmtId="4" fontId="44" fillId="0" borderId="18" xfId="0" applyNumberFormat="1" applyFont="1" applyBorder="1" applyAlignment="1">
      <alignment/>
    </xf>
    <xf numFmtId="0" fontId="0" fillId="0" borderId="15" xfId="0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168" fontId="42" fillId="0" borderId="20" xfId="0" applyNumberFormat="1" applyFont="1" applyBorder="1" applyAlignment="1">
      <alignment horizontal="right" vertical="center" wrapText="1"/>
    </xf>
    <xf numFmtId="4" fontId="46" fillId="0" borderId="20" xfId="0" applyNumberFormat="1" applyFont="1" applyBorder="1" applyAlignment="1">
      <alignment horizontal="right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4" fontId="46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4" fontId="46" fillId="0" borderId="16" xfId="0" applyNumberFormat="1" applyFont="1" applyBorder="1" applyAlignment="1">
      <alignment horizontal="right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4" fillId="0" borderId="18" xfId="0" applyFont="1" applyBorder="1" applyAlignment="1">
      <alignment/>
    </xf>
    <xf numFmtId="168" fontId="42" fillId="0" borderId="14" xfId="0" applyNumberFormat="1" applyFont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4" fontId="47" fillId="0" borderId="21" xfId="0" applyNumberFormat="1" applyFont="1" applyBorder="1" applyAlignment="1">
      <alignment vertical="center"/>
    </xf>
    <xf numFmtId="4" fontId="45" fillId="33" borderId="15" xfId="0" applyNumberFormat="1" applyFont="1" applyFill="1" applyBorder="1" applyAlignment="1">
      <alignment/>
    </xf>
    <xf numFmtId="10" fontId="45" fillId="33" borderId="22" xfId="0" applyNumberFormat="1" applyFont="1" applyFill="1" applyBorder="1" applyAlignment="1">
      <alignment/>
    </xf>
    <xf numFmtId="0" fontId="44" fillId="33" borderId="12" xfId="0" applyFont="1" applyFill="1" applyBorder="1" applyAlignment="1">
      <alignment/>
    </xf>
    <xf numFmtId="4" fontId="44" fillId="33" borderId="11" xfId="0" applyNumberFormat="1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5" fillId="33" borderId="24" xfId="0" applyFont="1" applyFill="1" applyBorder="1" applyAlignment="1">
      <alignment/>
    </xf>
    <xf numFmtId="0" fontId="45" fillId="33" borderId="24" xfId="0" applyFont="1" applyFill="1" applyBorder="1" applyAlignment="1">
      <alignment horizontal="center" wrapText="1"/>
    </xf>
    <xf numFmtId="4" fontId="45" fillId="33" borderId="25" xfId="0" applyNumberFormat="1" applyFont="1" applyFill="1" applyBorder="1" applyAlignment="1">
      <alignment horizontal="center" wrapText="1"/>
    </xf>
    <xf numFmtId="0" fontId="45" fillId="33" borderId="26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4" fillId="34" borderId="23" xfId="0" applyFont="1" applyFill="1" applyBorder="1" applyAlignment="1">
      <alignment/>
    </xf>
    <xf numFmtId="0" fontId="45" fillId="34" borderId="24" xfId="0" applyFont="1" applyFill="1" applyBorder="1" applyAlignment="1">
      <alignment/>
    </xf>
    <xf numFmtId="0" fontId="44" fillId="34" borderId="24" xfId="0" applyFont="1" applyFill="1" applyBorder="1" applyAlignment="1">
      <alignment/>
    </xf>
    <xf numFmtId="4" fontId="44" fillId="34" borderId="24" xfId="0" applyNumberFormat="1" applyFont="1" applyFill="1" applyBorder="1" applyAlignment="1">
      <alignment/>
    </xf>
    <xf numFmtId="0" fontId="45" fillId="34" borderId="27" xfId="0" applyFont="1" applyFill="1" applyBorder="1" applyAlignment="1">
      <alignment/>
    </xf>
    <xf numFmtId="4" fontId="44" fillId="34" borderId="14" xfId="0" applyNumberFormat="1" applyFont="1" applyFill="1" applyBorder="1" applyAlignment="1">
      <alignment/>
    </xf>
    <xf numFmtId="0" fontId="44" fillId="34" borderId="12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4" borderId="0" xfId="0" applyFont="1" applyFill="1" applyBorder="1" applyAlignment="1">
      <alignment horizontal="right"/>
    </xf>
    <xf numFmtId="4" fontId="44" fillId="33" borderId="25" xfId="0" applyNumberFormat="1" applyFont="1" applyFill="1" applyBorder="1" applyAlignment="1">
      <alignment/>
    </xf>
    <xf numFmtId="0" fontId="44" fillId="33" borderId="26" xfId="0" applyFont="1" applyFill="1" applyBorder="1" applyAlignment="1">
      <alignment/>
    </xf>
    <xf numFmtId="4" fontId="44" fillId="33" borderId="23" xfId="0" applyNumberFormat="1" applyFont="1" applyFill="1" applyBorder="1" applyAlignment="1">
      <alignment/>
    </xf>
    <xf numFmtId="4" fontId="45" fillId="33" borderId="25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4" fontId="42" fillId="33" borderId="0" xfId="0" applyNumberFormat="1" applyFont="1" applyFill="1" applyBorder="1" applyAlignment="1">
      <alignment/>
    </xf>
    <xf numFmtId="0" fontId="42" fillId="33" borderId="15" xfId="0" applyFont="1" applyFill="1" applyBorder="1" applyAlignment="1">
      <alignment horizontal="right" vertical="center" wrapText="1"/>
    </xf>
    <xf numFmtId="4" fontId="48" fillId="33" borderId="20" xfId="0" applyNumberFormat="1" applyFont="1" applyFill="1" applyBorder="1" applyAlignment="1">
      <alignment horizontal="right" vertical="center" wrapText="1"/>
    </xf>
    <xf numFmtId="0" fontId="42" fillId="33" borderId="20" xfId="0" applyFont="1" applyFill="1" applyBorder="1" applyAlignment="1">
      <alignment vertical="center" wrapText="1"/>
    </xf>
    <xf numFmtId="168" fontId="42" fillId="33" borderId="20" xfId="0" applyNumberFormat="1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right" vertical="center" wrapText="1"/>
    </xf>
    <xf numFmtId="4" fontId="44" fillId="33" borderId="14" xfId="0" applyNumberFormat="1" applyFont="1" applyFill="1" applyBorder="1" applyAlignment="1">
      <alignment/>
    </xf>
    <xf numFmtId="4" fontId="44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 indent="2"/>
    </xf>
    <xf numFmtId="0" fontId="0" fillId="0" borderId="15" xfId="0" applyBorder="1" applyAlignment="1">
      <alignment vertical="top" wrapText="1"/>
    </xf>
    <xf numFmtId="4" fontId="47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top" wrapText="1"/>
    </xf>
    <xf numFmtId="0" fontId="47" fillId="0" borderId="17" xfId="0" applyFont="1" applyBorder="1" applyAlignment="1">
      <alignment horizontal="right" vertical="center" wrapText="1"/>
    </xf>
    <xf numFmtId="0" fontId="47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 indent="2"/>
    </xf>
    <xf numFmtId="0" fontId="44" fillId="0" borderId="25" xfId="0" applyFont="1" applyBorder="1" applyAlignment="1">
      <alignment wrapText="1"/>
    </xf>
    <xf numFmtId="0" fontId="0" fillId="0" borderId="0" xfId="0" applyAlignment="1">
      <alignment vertical="center"/>
    </xf>
    <xf numFmtId="0" fontId="44" fillId="0" borderId="25" xfId="0" applyFont="1" applyBorder="1" applyAlignment="1">
      <alignment vertical="center" wrapText="1"/>
    </xf>
    <xf numFmtId="168" fontId="45" fillId="0" borderId="12" xfId="59" applyNumberFormat="1" applyFont="1" applyBorder="1" applyAlignment="1">
      <alignment/>
    </xf>
    <xf numFmtId="168" fontId="45" fillId="33" borderId="26" xfId="0" applyNumberFormat="1" applyFont="1" applyFill="1" applyBorder="1" applyAlignment="1">
      <alignment/>
    </xf>
    <xf numFmtId="168" fontId="45" fillId="33" borderId="25" xfId="0" applyNumberFormat="1" applyFont="1" applyFill="1" applyBorder="1" applyAlignment="1">
      <alignment/>
    </xf>
    <xf numFmtId="168" fontId="45" fillId="33" borderId="20" xfId="0" applyNumberFormat="1" applyFont="1" applyFill="1" applyBorder="1" applyAlignment="1">
      <alignment/>
    </xf>
    <xf numFmtId="4" fontId="44" fillId="0" borderId="12" xfId="0" applyNumberFormat="1" applyFont="1" applyBorder="1" applyAlignment="1">
      <alignment/>
    </xf>
    <xf numFmtId="4" fontId="44" fillId="0" borderId="19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2" xfId="0" applyFont="1" applyBorder="1" applyAlignment="1">
      <alignment horizontal="center"/>
    </xf>
    <xf numFmtId="4" fontId="45" fillId="33" borderId="26" xfId="0" applyNumberFormat="1" applyFont="1" applyFill="1" applyBorder="1" applyAlignment="1">
      <alignment/>
    </xf>
    <xf numFmtId="4" fontId="44" fillId="0" borderId="14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168" fontId="42" fillId="0" borderId="19" xfId="0" applyNumberFormat="1" applyFont="1" applyBorder="1" applyAlignment="1">
      <alignment horizontal="right" vertical="center" wrapText="1"/>
    </xf>
    <xf numFmtId="4" fontId="47" fillId="0" borderId="28" xfId="0" applyNumberFormat="1" applyFont="1" applyBorder="1" applyAlignment="1">
      <alignment/>
    </xf>
    <xf numFmtId="0" fontId="0" fillId="0" borderId="21" xfId="0" applyFont="1" applyBorder="1" applyAlignment="1">
      <alignment vertical="center" wrapText="1"/>
    </xf>
    <xf numFmtId="4" fontId="46" fillId="0" borderId="2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4" fontId="47" fillId="0" borderId="29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46" fillId="0" borderId="12" xfId="0" applyNumberFormat="1" applyFont="1" applyBorder="1" applyAlignment="1">
      <alignment horizontal="right" vertical="center" wrapText="1"/>
    </xf>
    <xf numFmtId="168" fontId="42" fillId="0" borderId="12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4" fontId="46" fillId="0" borderId="26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vertical="center" wrapText="1"/>
    </xf>
    <xf numFmtId="168" fontId="42" fillId="0" borderId="26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vertical="center" wrapText="1"/>
    </xf>
    <xf numFmtId="168" fontId="42" fillId="0" borderId="31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44" fillId="0" borderId="23" xfId="0" applyFont="1" applyBorder="1" applyAlignment="1">
      <alignment/>
    </xf>
    <xf numFmtId="10" fontId="45" fillId="33" borderId="26" xfId="0" applyNumberFormat="1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45" fillId="33" borderId="13" xfId="0" applyFont="1" applyFill="1" applyBorder="1" applyAlignment="1">
      <alignment wrapText="1"/>
    </xf>
    <xf numFmtId="0" fontId="45" fillId="34" borderId="13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6" xfId="0" applyFont="1" applyFill="1" applyBorder="1" applyAlignment="1">
      <alignment horizontal="center"/>
    </xf>
    <xf numFmtId="4" fontId="44" fillId="0" borderId="16" xfId="0" applyNumberFormat="1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0" xfId="0" applyFont="1" applyAlignment="1">
      <alignment/>
    </xf>
    <xf numFmtId="4" fontId="47" fillId="0" borderId="18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/>
    </xf>
    <xf numFmtId="10" fontId="44" fillId="0" borderId="14" xfId="0" applyNumberFormat="1" applyFont="1" applyBorder="1" applyAlignment="1">
      <alignment/>
    </xf>
    <xf numFmtId="10" fontId="44" fillId="0" borderId="15" xfId="0" applyNumberFormat="1" applyFont="1" applyBorder="1" applyAlignment="1">
      <alignment/>
    </xf>
    <xf numFmtId="0" fontId="44" fillId="34" borderId="17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4" fillId="0" borderId="16" xfId="0" applyFont="1" applyBorder="1" applyAlignment="1">
      <alignment horizontal="right" wrapText="1"/>
    </xf>
    <xf numFmtId="0" fontId="44" fillId="34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25">
      <selection activeCell="P39" sqref="P39"/>
    </sheetView>
  </sheetViews>
  <sheetFormatPr defaultColWidth="9.140625" defaultRowHeight="15"/>
  <cols>
    <col min="1" max="1" width="5.57421875" style="0" customWidth="1"/>
    <col min="2" max="2" width="32.57421875" style="0" customWidth="1"/>
    <col min="3" max="3" width="9.8515625" style="0" customWidth="1"/>
    <col min="4" max="4" width="14.8515625" style="1" customWidth="1"/>
    <col min="5" max="5" width="15.140625" style="1" customWidth="1"/>
    <col min="6" max="6" width="9.00390625" style="0" customWidth="1"/>
  </cols>
  <sheetData>
    <row r="1" spans="1:6" ht="15">
      <c r="A1" s="3"/>
      <c r="B1" s="3" t="s">
        <v>33</v>
      </c>
      <c r="C1" s="3"/>
      <c r="D1" s="4"/>
      <c r="E1" s="4"/>
      <c r="F1" s="3"/>
    </row>
    <row r="2" spans="1:6" ht="15">
      <c r="A2" s="3"/>
      <c r="B2" s="3" t="s">
        <v>34</v>
      </c>
      <c r="C2" s="3"/>
      <c r="D2" s="4"/>
      <c r="E2" s="4"/>
      <c r="F2" s="3"/>
    </row>
    <row r="3" spans="1:6" ht="15">
      <c r="A3" s="3"/>
      <c r="B3" s="3" t="s">
        <v>35</v>
      </c>
      <c r="C3" s="3"/>
      <c r="D3" s="4"/>
      <c r="E3" s="4"/>
      <c r="F3" s="3"/>
    </row>
    <row r="4" spans="1:6" ht="15">
      <c r="A4" s="3"/>
      <c r="B4" s="143" t="s">
        <v>68</v>
      </c>
      <c r="C4" s="143"/>
      <c r="D4" s="143"/>
      <c r="E4" s="143"/>
      <c r="F4" s="143"/>
    </row>
    <row r="5" spans="1:6" ht="15.75" thickBot="1">
      <c r="A5" s="3"/>
      <c r="B5" s="3"/>
      <c r="C5" s="3"/>
      <c r="D5" s="4"/>
      <c r="E5" s="4"/>
      <c r="F5" s="3"/>
    </row>
    <row r="6" spans="1:7" ht="39.75" thickBot="1">
      <c r="A6" s="57" t="s">
        <v>0</v>
      </c>
      <c r="B6" s="57" t="s">
        <v>1</v>
      </c>
      <c r="C6" s="59" t="s">
        <v>2</v>
      </c>
      <c r="D6" s="60" t="s">
        <v>69</v>
      </c>
      <c r="E6" s="60" t="s">
        <v>70</v>
      </c>
      <c r="F6" s="61" t="s">
        <v>3</v>
      </c>
      <c r="G6" s="2"/>
    </row>
    <row r="7" spans="1:6" ht="15">
      <c r="A7" s="5"/>
      <c r="B7" s="5"/>
      <c r="C7" s="6"/>
      <c r="D7" s="7"/>
      <c r="E7" s="7"/>
      <c r="F7" s="8"/>
    </row>
    <row r="8" spans="1:6" ht="15">
      <c r="A8" s="5"/>
      <c r="B8" s="5" t="s">
        <v>4</v>
      </c>
      <c r="C8" s="9" t="s">
        <v>5</v>
      </c>
      <c r="D8" s="7">
        <f>D53</f>
        <v>717974.7</v>
      </c>
      <c r="E8" s="7">
        <f>E53</f>
        <v>783563.72</v>
      </c>
      <c r="F8" s="107">
        <f>E8/D8</f>
        <v>1.0913528290063703</v>
      </c>
    </row>
    <row r="9" spans="1:6" ht="15.75" thickBot="1">
      <c r="A9" s="5"/>
      <c r="B9" s="5" t="s">
        <v>6</v>
      </c>
      <c r="C9" s="9" t="s">
        <v>71</v>
      </c>
      <c r="D9" s="7">
        <f>D62</f>
        <v>670335.8399999999</v>
      </c>
      <c r="E9" s="7">
        <f>E62</f>
        <v>801326.52</v>
      </c>
      <c r="F9" s="107">
        <f>E9/D9</f>
        <v>1.1954105273559597</v>
      </c>
    </row>
    <row r="10" spans="1:6" ht="15.75" thickBot="1">
      <c r="A10" s="134"/>
      <c r="B10" s="57" t="s">
        <v>7</v>
      </c>
      <c r="C10" s="58"/>
      <c r="D10" s="81">
        <f>D8-D9</f>
        <v>47638.8600000001</v>
      </c>
      <c r="E10" s="81">
        <f>E8-E9</f>
        <v>-17762.800000000047</v>
      </c>
      <c r="F10" s="135"/>
    </row>
    <row r="11" spans="1:6" ht="26.25">
      <c r="A11" s="5"/>
      <c r="B11" s="136" t="s">
        <v>41</v>
      </c>
      <c r="C11" s="54"/>
      <c r="D11" s="55">
        <v>24018.07</v>
      </c>
      <c r="E11" s="55">
        <v>71656.93</v>
      </c>
      <c r="F11" s="53"/>
    </row>
    <row r="12" spans="1:6" ht="39.75" thickBot="1">
      <c r="A12" s="11"/>
      <c r="B12" s="137" t="s">
        <v>32</v>
      </c>
      <c r="C12" s="56"/>
      <c r="D12" s="52">
        <f>D10+D11</f>
        <v>71656.93000000011</v>
      </c>
      <c r="E12" s="52">
        <f>E10+E11</f>
        <v>53894.12999999995</v>
      </c>
      <c r="F12" s="110">
        <f>E12/D12</f>
        <v>0.752113298741655</v>
      </c>
    </row>
    <row r="13" spans="1:6" ht="15">
      <c r="A13" s="6"/>
      <c r="B13" s="6"/>
      <c r="C13" s="6"/>
      <c r="D13" s="13"/>
      <c r="E13" s="13"/>
      <c r="F13" s="6"/>
    </row>
    <row r="14" spans="1:6" ht="15">
      <c r="A14" s="14" t="s">
        <v>8</v>
      </c>
      <c r="B14" s="14" t="s">
        <v>9</v>
      </c>
      <c r="C14" s="6"/>
      <c r="D14" s="13"/>
      <c r="E14" s="13"/>
      <c r="F14" s="6"/>
    </row>
    <row r="15" spans="1:6" ht="15.75" thickBot="1">
      <c r="A15" s="6"/>
      <c r="B15" s="6"/>
      <c r="C15" s="6"/>
      <c r="D15" s="13"/>
      <c r="E15" s="13"/>
      <c r="F15" s="6"/>
    </row>
    <row r="16" spans="1:6" ht="15.75" thickBot="1">
      <c r="A16" s="68"/>
      <c r="B16" s="69" t="s">
        <v>10</v>
      </c>
      <c r="C16" s="70"/>
      <c r="D16" s="71"/>
      <c r="E16" s="71"/>
      <c r="F16" s="72" t="s">
        <v>3</v>
      </c>
    </row>
    <row r="17" spans="1:6" ht="15.75" thickBot="1">
      <c r="A17" s="62" t="s">
        <v>11</v>
      </c>
      <c r="B17" s="63" t="s">
        <v>12</v>
      </c>
      <c r="C17" s="64">
        <v>671</v>
      </c>
      <c r="D17" s="73"/>
      <c r="E17" s="73"/>
      <c r="F17" s="74"/>
    </row>
    <row r="18" spans="1:6" ht="15">
      <c r="A18" s="5"/>
      <c r="B18" s="6" t="s">
        <v>72</v>
      </c>
      <c r="C18" s="6"/>
      <c r="D18" s="17">
        <v>439266.4</v>
      </c>
      <c r="E18" s="145">
        <v>470005.93</v>
      </c>
      <c r="F18" s="146"/>
    </row>
    <row r="19" spans="1:6" ht="15">
      <c r="A19" s="5"/>
      <c r="B19" s="6" t="s">
        <v>73</v>
      </c>
      <c r="C19" s="6"/>
      <c r="D19" s="17">
        <v>796.34</v>
      </c>
      <c r="E19" s="145">
        <v>398.17</v>
      </c>
      <c r="F19" s="30"/>
    </row>
    <row r="20" spans="1:6" ht="15">
      <c r="A20" s="5"/>
      <c r="B20" s="18" t="s">
        <v>74</v>
      </c>
      <c r="C20" s="6"/>
      <c r="D20" s="17">
        <v>4505.94</v>
      </c>
      <c r="E20" s="145">
        <v>4654.66</v>
      </c>
      <c r="F20" s="30"/>
    </row>
    <row r="21" spans="1:6" ht="15">
      <c r="A21" s="5"/>
      <c r="B21" s="18" t="s">
        <v>75</v>
      </c>
      <c r="C21" s="6"/>
      <c r="D21" s="17">
        <v>2891</v>
      </c>
      <c r="E21" s="145">
        <v>18152.27</v>
      </c>
      <c r="F21" s="30"/>
    </row>
    <row r="22" spans="1:6" ht="15">
      <c r="A22" s="5"/>
      <c r="B22" s="3" t="s">
        <v>76</v>
      </c>
      <c r="C22" s="6"/>
      <c r="D22" s="17">
        <v>3948.4</v>
      </c>
      <c r="E22" s="4">
        <v>7927.66</v>
      </c>
      <c r="F22" s="30"/>
    </row>
    <row r="23" spans="1:6" ht="15">
      <c r="A23" s="5"/>
      <c r="B23" s="18" t="s">
        <v>77</v>
      </c>
      <c r="C23" s="6"/>
      <c r="D23" s="17">
        <v>4140.96</v>
      </c>
      <c r="E23" s="145">
        <v>9268</v>
      </c>
      <c r="F23" s="30"/>
    </row>
    <row r="24" spans="1:6" ht="27.75" customHeight="1">
      <c r="A24" s="5"/>
      <c r="B24" s="50" t="s">
        <v>78</v>
      </c>
      <c r="C24" s="6"/>
      <c r="D24" s="17">
        <v>8958.79</v>
      </c>
      <c r="E24" s="145">
        <v>9622.49</v>
      </c>
      <c r="F24" s="30"/>
    </row>
    <row r="25" spans="1:6" ht="27.75" customHeight="1">
      <c r="A25" s="5"/>
      <c r="B25" s="50" t="s">
        <v>79</v>
      </c>
      <c r="C25" s="6"/>
      <c r="D25" s="17">
        <v>12104.32</v>
      </c>
      <c r="E25" s="145">
        <v>10991.11</v>
      </c>
      <c r="F25" s="30"/>
    </row>
    <row r="26" spans="1:6" ht="27.75" customHeight="1">
      <c r="A26" s="5"/>
      <c r="B26" s="50" t="s">
        <v>80</v>
      </c>
      <c r="C26" s="6"/>
      <c r="D26" s="17">
        <v>41963.48</v>
      </c>
      <c r="E26" s="145">
        <v>48114.63</v>
      </c>
      <c r="F26" s="30"/>
    </row>
    <row r="27" spans="1:6" ht="27.75" customHeight="1">
      <c r="A27" s="5"/>
      <c r="B27" s="50" t="s">
        <v>31</v>
      </c>
      <c r="C27" s="6"/>
      <c r="D27" s="17">
        <v>13298.3</v>
      </c>
      <c r="E27" s="145">
        <v>13544</v>
      </c>
      <c r="F27" s="30"/>
    </row>
    <row r="28" spans="1:6" ht="27.75" customHeight="1">
      <c r="A28" s="5"/>
      <c r="B28" s="50" t="s">
        <v>36</v>
      </c>
      <c r="C28" s="6"/>
      <c r="D28" s="17">
        <v>34386.07</v>
      </c>
      <c r="E28" s="145">
        <v>44320.33</v>
      </c>
      <c r="F28" s="30"/>
    </row>
    <row r="29" spans="1:6" ht="27.75" customHeight="1">
      <c r="A29" s="5"/>
      <c r="B29" s="50" t="s">
        <v>26</v>
      </c>
      <c r="C29" s="6"/>
      <c r="D29" s="17">
        <v>3898.59</v>
      </c>
      <c r="E29" s="145">
        <v>3642.76</v>
      </c>
      <c r="F29" s="30"/>
    </row>
    <row r="30" spans="1:6" ht="27.75" customHeight="1">
      <c r="A30" s="5"/>
      <c r="B30" s="50" t="s">
        <v>81</v>
      </c>
      <c r="C30" s="6"/>
      <c r="D30" s="17">
        <v>0</v>
      </c>
      <c r="E30" s="145">
        <v>1322.28</v>
      </c>
      <c r="F30" s="30"/>
    </row>
    <row r="31" spans="1:6" ht="25.5" customHeight="1">
      <c r="A31" s="5"/>
      <c r="B31" s="49" t="s">
        <v>82</v>
      </c>
      <c r="C31" s="6"/>
      <c r="D31" s="17">
        <v>0</v>
      </c>
      <c r="E31" s="145">
        <v>331.81</v>
      </c>
      <c r="F31" s="30"/>
    </row>
    <row r="32" spans="1:6" ht="25.5" customHeight="1">
      <c r="A32" s="5"/>
      <c r="B32" s="49" t="s">
        <v>83</v>
      </c>
      <c r="C32" s="6"/>
      <c r="D32" s="17">
        <v>0</v>
      </c>
      <c r="E32" s="145">
        <v>13272</v>
      </c>
      <c r="F32" s="30"/>
    </row>
    <row r="33" spans="1:6" ht="25.5" customHeight="1">
      <c r="A33" s="5"/>
      <c r="B33" s="50" t="s">
        <v>84</v>
      </c>
      <c r="C33" s="6"/>
      <c r="D33" s="17">
        <v>12816.32</v>
      </c>
      <c r="E33" s="145">
        <v>4757.04</v>
      </c>
      <c r="F33" s="30"/>
    </row>
    <row r="34" spans="1:6" ht="25.5" customHeight="1" thickBot="1">
      <c r="A34" s="5"/>
      <c r="B34" s="50" t="s">
        <v>85</v>
      </c>
      <c r="C34" s="6"/>
      <c r="D34" s="17">
        <v>14951.22</v>
      </c>
      <c r="E34" s="145">
        <v>0</v>
      </c>
      <c r="F34" s="147"/>
    </row>
    <row r="35" spans="1:6" ht="15.75" thickBot="1">
      <c r="A35" s="66"/>
      <c r="B35" s="67" t="s">
        <v>14</v>
      </c>
      <c r="C35" s="67"/>
      <c r="D35" s="92">
        <f>SUM(D18:D34)</f>
        <v>597926.1299999999</v>
      </c>
      <c r="E35" s="78">
        <f>SUM(E18:E34)</f>
        <v>660325.14</v>
      </c>
      <c r="F35" s="108">
        <f>E35/D35</f>
        <v>1.1043590618794334</v>
      </c>
    </row>
    <row r="36" spans="1:6" ht="15">
      <c r="A36" s="26"/>
      <c r="B36" s="47"/>
      <c r="C36" s="47"/>
      <c r="D36" s="16"/>
      <c r="E36" s="33"/>
      <c r="F36" s="19"/>
    </row>
    <row r="37" spans="1:6" ht="15.75" thickBot="1">
      <c r="A37" s="138" t="s">
        <v>15</v>
      </c>
      <c r="B37" s="139" t="s">
        <v>16</v>
      </c>
      <c r="C37" s="140">
        <v>636</v>
      </c>
      <c r="D37" s="20"/>
      <c r="E37" s="141"/>
      <c r="F37" s="142"/>
    </row>
    <row r="38" spans="1:6" ht="15">
      <c r="A38" s="148"/>
      <c r="B38" s="149" t="s">
        <v>17</v>
      </c>
      <c r="C38" s="149"/>
      <c r="D38" s="16">
        <v>9290.59</v>
      </c>
      <c r="E38" s="33">
        <v>9290.59</v>
      </c>
      <c r="F38" s="146">
        <f>E38/D38</f>
        <v>1</v>
      </c>
    </row>
    <row r="39" spans="1:6" ht="15">
      <c r="A39" s="75"/>
      <c r="B39" s="77" t="s">
        <v>37</v>
      </c>
      <c r="C39" s="76"/>
      <c r="D39" s="7">
        <v>4114.41</v>
      </c>
      <c r="E39" s="13">
        <v>4114.41</v>
      </c>
      <c r="F39" s="30">
        <f>E39/D39</f>
        <v>1</v>
      </c>
    </row>
    <row r="40" spans="1:6" ht="65.25" thickBot="1">
      <c r="A40" s="150"/>
      <c r="B40" s="151" t="s">
        <v>86</v>
      </c>
      <c r="C40" s="152"/>
      <c r="D40" s="20">
        <v>13272.28</v>
      </c>
      <c r="E40" s="141">
        <v>0</v>
      </c>
      <c r="F40" s="147"/>
    </row>
    <row r="41" spans="1:6" ht="15.75" thickBot="1">
      <c r="A41" s="66"/>
      <c r="B41" s="67" t="s">
        <v>14</v>
      </c>
      <c r="C41" s="79"/>
      <c r="D41" s="93">
        <f>SUM(D38:D40)</f>
        <v>26677.28</v>
      </c>
      <c r="E41" s="80">
        <f>SUM(E38:E39)</f>
        <v>13405</v>
      </c>
      <c r="F41" s="109">
        <f>E41/D41</f>
        <v>0.5024875099710315</v>
      </c>
    </row>
    <row r="42" spans="1:6" ht="15">
      <c r="A42" s="5"/>
      <c r="B42" s="6"/>
      <c r="C42" s="6"/>
      <c r="D42" s="16"/>
      <c r="E42" s="16"/>
      <c r="F42" s="12"/>
    </row>
    <row r="43" spans="1:6" ht="15">
      <c r="A43" s="62" t="s">
        <v>18</v>
      </c>
      <c r="B43" s="63" t="s">
        <v>29</v>
      </c>
      <c r="C43" s="6"/>
      <c r="D43" s="7"/>
      <c r="E43" s="7"/>
      <c r="F43" s="12"/>
    </row>
    <row r="44" spans="1:6" ht="15">
      <c r="A44" s="5"/>
      <c r="B44" s="6" t="s">
        <v>39</v>
      </c>
      <c r="C44" s="15">
        <v>6526</v>
      </c>
      <c r="D44" s="22">
        <v>89738.59</v>
      </c>
      <c r="E44" s="22">
        <v>105561.22</v>
      </c>
      <c r="F44" s="10"/>
    </row>
    <row r="45" spans="1:6" ht="15">
      <c r="A45" s="5"/>
      <c r="B45" s="18"/>
      <c r="C45" s="15"/>
      <c r="D45" s="7"/>
      <c r="E45" s="7"/>
      <c r="F45" s="10"/>
    </row>
    <row r="46" spans="1:6" ht="15">
      <c r="A46" s="65" t="s">
        <v>28</v>
      </c>
      <c r="B46" s="63" t="s">
        <v>19</v>
      </c>
      <c r="C46" s="15"/>
      <c r="D46" s="7"/>
      <c r="E46" s="7"/>
      <c r="F46" s="10"/>
    </row>
    <row r="47" spans="1:6" ht="15">
      <c r="A47" s="5"/>
      <c r="B47" s="6" t="s">
        <v>20</v>
      </c>
      <c r="C47" s="15">
        <v>6615</v>
      </c>
      <c r="D47" s="21">
        <f>D48+D49</f>
        <v>3631.3</v>
      </c>
      <c r="E47" s="21">
        <f>E48+E49</f>
        <v>4271.75</v>
      </c>
      <c r="F47" s="10"/>
    </row>
    <row r="48" spans="1:6" ht="15">
      <c r="A48" s="5"/>
      <c r="B48" s="6" t="s">
        <v>27</v>
      </c>
      <c r="C48" s="6"/>
      <c r="D48" s="7">
        <v>3631.3</v>
      </c>
      <c r="E48" s="7">
        <v>4271.75</v>
      </c>
      <c r="F48" s="12"/>
    </row>
    <row r="49" spans="1:6" ht="15">
      <c r="A49" s="5"/>
      <c r="B49" s="18"/>
      <c r="C49" s="6"/>
      <c r="D49" s="7"/>
      <c r="E49" s="7"/>
      <c r="F49" s="12"/>
    </row>
    <row r="50" spans="1:6" ht="15.75" thickBot="1">
      <c r="A50" s="5"/>
      <c r="B50" s="18"/>
      <c r="C50" s="6"/>
      <c r="D50" s="7"/>
      <c r="E50" s="7"/>
      <c r="F50" s="12"/>
    </row>
    <row r="51" spans="1:6" ht="15">
      <c r="A51" s="26"/>
      <c r="B51" s="27" t="s">
        <v>57</v>
      </c>
      <c r="C51" s="28"/>
      <c r="D51" s="16"/>
      <c r="E51" s="16"/>
      <c r="F51" s="29"/>
    </row>
    <row r="52" spans="1:6" ht="15.75" thickBot="1">
      <c r="A52" s="11"/>
      <c r="B52" s="23" t="s">
        <v>30</v>
      </c>
      <c r="C52" s="24">
        <v>6413</v>
      </c>
      <c r="D52" s="20">
        <v>1.4</v>
      </c>
      <c r="E52" s="20">
        <v>0.61</v>
      </c>
      <c r="F52" s="32"/>
    </row>
    <row r="53" spans="1:6" ht="45" customHeight="1" thickBot="1">
      <c r="A53" s="66"/>
      <c r="B53" s="58" t="s">
        <v>24</v>
      </c>
      <c r="C53" s="58"/>
      <c r="D53" s="81">
        <f>D35+D41+D44+D47+D52</f>
        <v>717974.7</v>
      </c>
      <c r="E53" s="81">
        <f>E35+E41+E44+E47+E52</f>
        <v>783563.72</v>
      </c>
      <c r="F53" s="108">
        <f>E53/D53</f>
        <v>1.0913528290063703</v>
      </c>
    </row>
    <row r="54" spans="1:6" ht="15">
      <c r="A54" s="26"/>
      <c r="B54" s="31"/>
      <c r="C54" s="113"/>
      <c r="D54" s="112"/>
      <c r="E54" s="16"/>
      <c r="F54" s="29"/>
    </row>
    <row r="55" spans="1:6" ht="15">
      <c r="A55" s="5"/>
      <c r="B55" s="14" t="s">
        <v>21</v>
      </c>
      <c r="C55" s="12"/>
      <c r="D55" s="111"/>
      <c r="E55" s="7"/>
      <c r="F55" s="12"/>
    </row>
    <row r="56" spans="1:6" ht="15">
      <c r="A56" s="5"/>
      <c r="B56" s="6" t="s">
        <v>22</v>
      </c>
      <c r="C56" s="114">
        <v>31</v>
      </c>
      <c r="D56" s="111">
        <v>468522.74</v>
      </c>
      <c r="E56" s="7">
        <v>549689.26</v>
      </c>
      <c r="F56" s="8"/>
    </row>
    <row r="57" spans="1:6" ht="15">
      <c r="A57" s="5"/>
      <c r="B57" s="6" t="s">
        <v>13</v>
      </c>
      <c r="C57" s="114">
        <v>32</v>
      </c>
      <c r="D57" s="111">
        <v>171121.45</v>
      </c>
      <c r="E57" s="7">
        <v>217063.56</v>
      </c>
      <c r="F57" s="8"/>
    </row>
    <row r="58" spans="1:6" ht="15">
      <c r="A58" s="5"/>
      <c r="B58" s="25" t="s">
        <v>23</v>
      </c>
      <c r="C58" s="114">
        <v>34</v>
      </c>
      <c r="D58" s="111">
        <v>1568.35</v>
      </c>
      <c r="E58" s="7">
        <v>2105.37</v>
      </c>
      <c r="F58" s="8"/>
    </row>
    <row r="59" spans="1:6" ht="15">
      <c r="A59" s="5"/>
      <c r="B59" s="25" t="s">
        <v>40</v>
      </c>
      <c r="C59" s="114">
        <v>37</v>
      </c>
      <c r="D59" s="111">
        <v>0</v>
      </c>
      <c r="E59" s="7">
        <v>589.5</v>
      </c>
      <c r="F59" s="8"/>
    </row>
    <row r="60" spans="1:6" ht="15">
      <c r="A60" s="5"/>
      <c r="B60" s="25" t="s">
        <v>38</v>
      </c>
      <c r="C60" s="114">
        <v>42</v>
      </c>
      <c r="D60" s="111">
        <v>12284.09</v>
      </c>
      <c r="E60" s="7">
        <v>1351.47</v>
      </c>
      <c r="F60" s="8"/>
    </row>
    <row r="61" spans="1:6" ht="15.75" thickBot="1">
      <c r="A61" s="5"/>
      <c r="B61" s="25" t="s">
        <v>60</v>
      </c>
      <c r="C61" s="114">
        <v>45</v>
      </c>
      <c r="D61" s="13">
        <v>16839.21</v>
      </c>
      <c r="E61" s="111">
        <v>30527.36</v>
      </c>
      <c r="F61" s="8"/>
    </row>
    <row r="62" spans="1:6" ht="15.75" thickBot="1">
      <c r="A62" s="66"/>
      <c r="B62" s="57" t="s">
        <v>25</v>
      </c>
      <c r="C62" s="79"/>
      <c r="D62" s="115">
        <f>SUM(D56:D61)</f>
        <v>670335.8399999999</v>
      </c>
      <c r="E62" s="81">
        <f>SUM(E56:E61)</f>
        <v>801326.52</v>
      </c>
      <c r="F62" s="108">
        <f>E62/D62</f>
        <v>1.1954105273559597</v>
      </c>
    </row>
    <row r="63" spans="1:6" ht="16.5" customHeight="1">
      <c r="A63" s="6"/>
      <c r="B63" s="6"/>
      <c r="C63" s="6"/>
      <c r="D63" s="13"/>
      <c r="E63" s="13"/>
      <c r="F63" s="6"/>
    </row>
    <row r="64" spans="1:6" ht="15">
      <c r="A64" s="45"/>
      <c r="B64" s="45"/>
      <c r="C64" s="45"/>
      <c r="D64" s="46"/>
      <c r="E64" s="46"/>
      <c r="F64" s="45"/>
    </row>
    <row r="65" spans="1:6" ht="15">
      <c r="A65" s="45"/>
      <c r="B65" s="82" t="s">
        <v>61</v>
      </c>
      <c r="C65" s="82"/>
      <c r="D65" s="83"/>
      <c r="E65" s="46"/>
      <c r="F65" s="45"/>
    </row>
    <row r="66" spans="1:6" ht="15.75" thickBot="1">
      <c r="A66" s="45"/>
      <c r="B66" s="45"/>
      <c r="C66" s="45"/>
      <c r="D66" s="46"/>
      <c r="E66" s="46"/>
      <c r="F66" s="45"/>
    </row>
    <row r="67" spans="1:6" ht="27" customHeight="1" thickBot="1">
      <c r="A67" s="45"/>
      <c r="B67" s="88" t="s">
        <v>53</v>
      </c>
      <c r="C67" s="89" t="s">
        <v>0</v>
      </c>
      <c r="D67" s="90" t="s">
        <v>59</v>
      </c>
      <c r="E67" s="89"/>
      <c r="F67" s="91" t="s">
        <v>42</v>
      </c>
    </row>
    <row r="68" spans="1:6" ht="15">
      <c r="A68" s="45"/>
      <c r="B68" s="102" t="s">
        <v>43</v>
      </c>
      <c r="C68" s="116">
        <v>439266.4</v>
      </c>
      <c r="D68" s="117" t="s">
        <v>43</v>
      </c>
      <c r="E68" s="116">
        <v>470005.93</v>
      </c>
      <c r="F68" s="118">
        <f>E68/C68</f>
        <v>1.069979242664588</v>
      </c>
    </row>
    <row r="69" spans="1:6" ht="120">
      <c r="A69" s="45"/>
      <c r="B69" s="131" t="s">
        <v>63</v>
      </c>
      <c r="C69" s="51">
        <v>29256.34</v>
      </c>
      <c r="D69" s="120" t="s">
        <v>62</v>
      </c>
      <c r="E69" s="121">
        <v>72687.41</v>
      </c>
      <c r="F69" s="132"/>
    </row>
    <row r="70" spans="1:10" ht="45">
      <c r="A70" s="45"/>
      <c r="B70" s="133" t="s">
        <v>44</v>
      </c>
      <c r="C70" s="51">
        <v>12104.32</v>
      </c>
      <c r="D70" s="120" t="s">
        <v>44</v>
      </c>
      <c r="E70" s="121">
        <v>10991.11</v>
      </c>
      <c r="F70" s="132">
        <f>E70/C70</f>
        <v>0.908032008406916</v>
      </c>
      <c r="J70" t="s">
        <v>54</v>
      </c>
    </row>
    <row r="71" spans="1:6" ht="15.75" thickBot="1">
      <c r="A71" s="45"/>
      <c r="B71" s="34" t="s">
        <v>45</v>
      </c>
      <c r="C71" s="119">
        <v>12475.94</v>
      </c>
      <c r="D71" s="35" t="s">
        <v>45</v>
      </c>
      <c r="E71" s="42">
        <v>17986.26</v>
      </c>
      <c r="F71" s="44">
        <f>E71/C71</f>
        <v>1.4416757374594618</v>
      </c>
    </row>
    <row r="72" spans="1:6" ht="15.75" thickBot="1">
      <c r="A72" s="45"/>
      <c r="B72" s="94" t="s">
        <v>46</v>
      </c>
      <c r="C72" s="100"/>
      <c r="D72" s="102" t="s">
        <v>46</v>
      </c>
      <c r="E72" s="144"/>
      <c r="F72" s="48"/>
    </row>
    <row r="73" spans="1:6" ht="45">
      <c r="A73" s="45"/>
      <c r="B73" s="95" t="s">
        <v>87</v>
      </c>
      <c r="C73" s="97">
        <v>55662.28</v>
      </c>
      <c r="D73" s="95" t="s">
        <v>64</v>
      </c>
      <c r="E73" s="38">
        <v>75269.92</v>
      </c>
      <c r="F73" s="48">
        <f>E73/C73</f>
        <v>1.3522608128880096</v>
      </c>
    </row>
    <row r="74" spans="1:6" ht="15">
      <c r="A74" s="45"/>
      <c r="B74" s="95" t="s">
        <v>88</v>
      </c>
      <c r="C74" s="98"/>
      <c r="D74" s="95" t="s">
        <v>65</v>
      </c>
      <c r="E74" s="39"/>
      <c r="F74" s="43"/>
    </row>
    <row r="75" spans="1:6" ht="30">
      <c r="A75" s="45"/>
      <c r="B75" s="95" t="s">
        <v>89</v>
      </c>
      <c r="C75" s="99"/>
      <c r="D75" s="95" t="s">
        <v>66</v>
      </c>
      <c r="E75" s="40"/>
      <c r="F75" s="43"/>
    </row>
    <row r="76" spans="1:6" ht="30.75" thickBot="1">
      <c r="A76" s="45"/>
      <c r="B76" s="96"/>
      <c r="C76" s="101"/>
      <c r="D76" s="103" t="s">
        <v>90</v>
      </c>
      <c r="E76" s="41"/>
      <c r="F76" s="44"/>
    </row>
    <row r="77" spans="1:6" ht="30.75" thickBot="1">
      <c r="A77" s="45"/>
      <c r="B77" s="122" t="s">
        <v>31</v>
      </c>
      <c r="C77" s="123">
        <v>22673.69</v>
      </c>
      <c r="D77" s="124" t="s">
        <v>31</v>
      </c>
      <c r="E77" s="125">
        <v>25740.28</v>
      </c>
      <c r="F77" s="126">
        <f aca="true" t="shared" si="0" ref="F77:F85">E77/C77</f>
        <v>1.1352488280469566</v>
      </c>
    </row>
    <row r="78" spans="1:6" ht="15.75" thickBot="1">
      <c r="A78" s="45"/>
      <c r="B78" s="127"/>
      <c r="C78" s="128">
        <v>0</v>
      </c>
      <c r="D78" s="129"/>
      <c r="E78" s="128">
        <v>0</v>
      </c>
      <c r="F78" s="130"/>
    </row>
    <row r="79" spans="1:6" ht="45.75" thickBot="1">
      <c r="A79" s="45"/>
      <c r="B79" s="34" t="s">
        <v>47</v>
      </c>
      <c r="C79" s="37">
        <v>3898.58</v>
      </c>
      <c r="D79" s="35" t="s">
        <v>47</v>
      </c>
      <c r="E79" s="37">
        <v>4362.07</v>
      </c>
      <c r="F79" s="36">
        <f t="shared" si="0"/>
        <v>1.1188868767602562</v>
      </c>
    </row>
    <row r="80" spans="1:6" ht="120.75" thickBot="1">
      <c r="A80" s="45"/>
      <c r="B80" s="34" t="s">
        <v>58</v>
      </c>
      <c r="C80" s="51">
        <v>62302.67</v>
      </c>
      <c r="D80" s="35" t="s">
        <v>58</v>
      </c>
      <c r="E80" s="37">
        <v>88481.82</v>
      </c>
      <c r="F80" s="36">
        <f t="shared" si="0"/>
        <v>1.4201930671671055</v>
      </c>
    </row>
    <row r="81" spans="1:6" ht="30.75" thickBot="1">
      <c r="A81" s="45"/>
      <c r="B81" s="34" t="s">
        <v>48</v>
      </c>
      <c r="C81" s="37">
        <v>1568.35</v>
      </c>
      <c r="D81" s="35" t="s">
        <v>48</v>
      </c>
      <c r="E81" s="37">
        <v>2105.37</v>
      </c>
      <c r="F81" s="36">
        <f t="shared" si="0"/>
        <v>1.3424108139127109</v>
      </c>
    </row>
    <row r="82" spans="1:6" ht="15.75" thickBot="1">
      <c r="A82" s="45"/>
      <c r="B82" s="34" t="s">
        <v>49</v>
      </c>
      <c r="C82" s="37">
        <v>12284.09</v>
      </c>
      <c r="D82" s="35" t="s">
        <v>49</v>
      </c>
      <c r="E82" s="37">
        <v>1351.47</v>
      </c>
      <c r="F82" s="36">
        <f t="shared" si="0"/>
        <v>0.11001791748513728</v>
      </c>
    </row>
    <row r="83" spans="1:10" ht="65.25" thickBot="1">
      <c r="A83" s="45"/>
      <c r="B83" s="106" t="s">
        <v>67</v>
      </c>
      <c r="C83" s="37">
        <v>16839.21</v>
      </c>
      <c r="D83" s="104" t="s">
        <v>67</v>
      </c>
      <c r="E83" s="37">
        <v>30527.36</v>
      </c>
      <c r="F83" s="36">
        <f t="shared" si="0"/>
        <v>1.8128736443099174</v>
      </c>
      <c r="J83" s="105"/>
    </row>
    <row r="84" spans="1:6" ht="15.75" thickBot="1">
      <c r="A84" s="45"/>
      <c r="B84" s="34" t="s">
        <v>50</v>
      </c>
      <c r="C84" s="37">
        <v>2003.97</v>
      </c>
      <c r="D84" s="35" t="s">
        <v>50</v>
      </c>
      <c r="E84" s="37">
        <v>1817.52</v>
      </c>
      <c r="F84" s="36">
        <f t="shared" si="0"/>
        <v>0.906959685025225</v>
      </c>
    </row>
    <row r="85" spans="1:6" ht="15.75" thickBot="1">
      <c r="A85" s="45"/>
      <c r="B85" s="84" t="s">
        <v>51</v>
      </c>
      <c r="C85" s="85">
        <f>SUM(C68:C84)</f>
        <v>670335.8399999999</v>
      </c>
      <c r="D85" s="86" t="s">
        <v>52</v>
      </c>
      <c r="E85" s="85">
        <f>SUM(E68:E84)</f>
        <v>801326.52</v>
      </c>
      <c r="F85" s="87">
        <f t="shared" si="0"/>
        <v>1.1954105273559597</v>
      </c>
    </row>
    <row r="87" ht="15">
      <c r="B87" t="s">
        <v>91</v>
      </c>
    </row>
    <row r="89" ht="15">
      <c r="E89" s="1" t="s">
        <v>55</v>
      </c>
    </row>
    <row r="91" ht="15">
      <c r="E91" s="1" t="s">
        <v>56</v>
      </c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GKL-Novo</dc:creator>
  <cp:keywords/>
  <dc:description/>
  <cp:lastModifiedBy>Zorica Stošić</cp:lastModifiedBy>
  <cp:lastPrinted>2024-01-30T07:43:38Z</cp:lastPrinted>
  <dcterms:created xsi:type="dcterms:W3CDTF">2014-04-01T14:01:33Z</dcterms:created>
  <dcterms:modified xsi:type="dcterms:W3CDTF">2024-01-30T07:43:43Z</dcterms:modified>
  <cp:category/>
  <cp:version/>
  <cp:contentType/>
  <cp:contentStatus/>
</cp:coreProperties>
</file>